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joerg.nickl\Downloads\"/>
    </mc:Choice>
  </mc:AlternateContent>
  <bookViews>
    <workbookView xWindow="240" yWindow="120" windowWidth="18780" windowHeight="12660"/>
  </bookViews>
  <sheets>
    <sheet name="Noten 1. Lehrjahr" sheetId="1" r:id="rId1"/>
    <sheet name="Noten 2. Lehrjahr" sheetId="2" r:id="rId2"/>
    <sheet name="Noten 3. Lehrjahr" sheetId="3" r:id="rId3"/>
    <sheet name="Statistik" sheetId="4" r:id="rId4"/>
  </sheets>
  <calcPr calcId="162913"/>
</workbook>
</file>

<file path=xl/calcChain.xml><?xml version="1.0" encoding="utf-8"?>
<calcChain xmlns="http://schemas.openxmlformats.org/spreadsheetml/2006/main">
  <c r="C3" i="1" l="1"/>
  <c r="K8" i="1"/>
  <c r="L8" i="1" s="1"/>
  <c r="K9" i="1"/>
  <c r="L9" i="1"/>
  <c r="K10" i="1"/>
  <c r="L10" i="1" s="1"/>
  <c r="K11" i="1"/>
  <c r="L11" i="1"/>
  <c r="K14" i="1"/>
  <c r="L14" i="1" s="1"/>
  <c r="K20" i="1"/>
  <c r="L20" i="1"/>
  <c r="K22" i="1"/>
  <c r="L22" i="1" s="1"/>
  <c r="C23" i="1"/>
  <c r="J23" i="1"/>
  <c r="C24" i="1"/>
  <c r="J24" i="1"/>
  <c r="C25" i="1"/>
  <c r="J25" i="1"/>
  <c r="C26" i="1"/>
  <c r="J26" i="1"/>
  <c r="C27" i="1"/>
  <c r="J27" i="1"/>
  <c r="C28" i="1"/>
  <c r="J28" i="1"/>
  <c r="B1" i="2"/>
  <c r="B2" i="2"/>
  <c r="B3" i="2"/>
  <c r="C3" i="2"/>
  <c r="K8" i="2"/>
  <c r="L8" i="2" s="1"/>
  <c r="L22" i="2" s="1"/>
  <c r="E5" i="4" s="1"/>
  <c r="K9" i="2"/>
  <c r="L9" i="2"/>
  <c r="K10" i="2"/>
  <c r="L10" i="2" s="1"/>
  <c r="L23" i="2" s="1"/>
  <c r="E6" i="4" s="1"/>
  <c r="K11" i="2"/>
  <c r="L11" i="2"/>
  <c r="L11" i="3" s="1"/>
  <c r="K13" i="2"/>
  <c r="L13" i="2" s="1"/>
  <c r="K16" i="2"/>
  <c r="L16" i="2"/>
  <c r="K18" i="2"/>
  <c r="L18" i="2" s="1"/>
  <c r="C19" i="2"/>
  <c r="J19" i="2"/>
  <c r="C20" i="2"/>
  <c r="J20" i="2"/>
  <c r="C21" i="2"/>
  <c r="J21" i="2"/>
  <c r="C22" i="2"/>
  <c r="J22" i="2"/>
  <c r="C23" i="2"/>
  <c r="J23" i="2"/>
  <c r="C24" i="2"/>
  <c r="J24" i="2"/>
  <c r="B1" i="3"/>
  <c r="B2" i="3"/>
  <c r="B3" i="3"/>
  <c r="C3" i="3"/>
  <c r="C18" i="3" s="1"/>
  <c r="K8" i="3"/>
  <c r="L8" i="3" s="1"/>
  <c r="K9" i="3"/>
  <c r="L9" i="3"/>
  <c r="K10" i="3"/>
  <c r="L10" i="3" s="1"/>
  <c r="L22" i="3" s="1"/>
  <c r="F6" i="4" s="1"/>
  <c r="K12" i="3"/>
  <c r="L12" i="3" s="1"/>
  <c r="K15" i="3"/>
  <c r="L15" i="3"/>
  <c r="K17" i="3"/>
  <c r="L17" i="3"/>
  <c r="J18" i="3"/>
  <c r="J19" i="3"/>
  <c r="J20" i="3"/>
  <c r="J21" i="3"/>
  <c r="J22" i="3"/>
  <c r="J23" i="3"/>
  <c r="B2" i="4"/>
  <c r="D8" i="4"/>
  <c r="E8" i="4"/>
  <c r="F8" i="4"/>
  <c r="D9" i="4"/>
  <c r="E9" i="4"/>
  <c r="F9" i="4"/>
  <c r="D10" i="4"/>
  <c r="E10" i="4"/>
  <c r="F10" i="4"/>
  <c r="C19" i="3" l="1"/>
  <c r="C21" i="3"/>
  <c r="L21" i="3"/>
  <c r="F5" i="4" s="1"/>
  <c r="L26" i="1"/>
  <c r="D5" i="4" s="1"/>
  <c r="L27" i="1"/>
  <c r="D6" i="4" s="1"/>
  <c r="C22" i="3"/>
  <c r="C23" i="3"/>
  <c r="C20" i="3"/>
</calcChain>
</file>

<file path=xl/sharedStrings.xml><?xml version="1.0" encoding="utf-8"?>
<sst xmlns="http://schemas.openxmlformats.org/spreadsheetml/2006/main" count="120" uniqueCount="56">
  <si>
    <t>Name:</t>
  </si>
  <si>
    <t>Klasse:</t>
  </si>
  <si>
    <t>Geburtsdatum:</t>
  </si>
  <si>
    <t>Fach</t>
  </si>
  <si>
    <t>Schul- aufgabe</t>
  </si>
  <si>
    <t>Ex</t>
  </si>
  <si>
    <t>mü</t>
  </si>
  <si>
    <t>Gesamt-note</t>
  </si>
  <si>
    <t>Zeugnis-note</t>
  </si>
  <si>
    <t>Religionslehre (r.k.)</t>
  </si>
  <si>
    <t>Deutsch</t>
  </si>
  <si>
    <t>Sozialkunde</t>
  </si>
  <si>
    <t>Kundenorientiertes Verkaufen</t>
  </si>
  <si>
    <t xml:space="preserve">     LF 2 - Verkaufsgespräche kundenorientiert führen</t>
  </si>
  <si>
    <t xml:space="preserve">     LF 4 - Waren präsentieren</t>
  </si>
  <si>
    <t>Einzelhandelsprozesse</t>
  </si>
  <si>
    <t xml:space="preserve">     LF 1 - Das EH-Unternehmen repräsentieren</t>
  </si>
  <si>
    <t xml:space="preserve">     LF 5 - Werben und den Verkauf fördern</t>
  </si>
  <si>
    <t xml:space="preserve">     LF 6 - Waren beschaffen</t>
  </si>
  <si>
    <t xml:space="preserve">     LF 7 - Waren annehmen, lagern und pflegen</t>
  </si>
  <si>
    <t xml:space="preserve">     EDV</t>
  </si>
  <si>
    <t>Kaufm. Steuerung und Kontrolle</t>
  </si>
  <si>
    <t xml:space="preserve">     LF 3 - Kunden im Servicebereich Kasse betreuen</t>
  </si>
  <si>
    <t>Englisch</t>
  </si>
  <si>
    <t>Schnitt aller Fächer:</t>
  </si>
  <si>
    <t>Schnitt der Prüfungsfächer:</t>
  </si>
  <si>
    <t>Fehltage:</t>
  </si>
  <si>
    <t>Verspätungen:</t>
  </si>
  <si>
    <t>Bemerkungen:</t>
  </si>
  <si>
    <t xml:space="preserve">     LF 10 - Besondere Verkaufssituationen bewältigen</t>
  </si>
  <si>
    <t xml:space="preserve">     LF 9 - Preispolit. Maßnahmen vorbereiten u. durchführen</t>
  </si>
  <si>
    <t xml:space="preserve">     LF 12 - Mit Marketingkonzepten Kunden gewinnen u. binden</t>
  </si>
  <si>
    <t xml:space="preserve">     LF 8 - Geschäftsprozesse erfassen und kontrollieren</t>
  </si>
  <si>
    <t xml:space="preserve">     LF 13 - Personaleinsatz planen und Mitarbeiter führen</t>
  </si>
  <si>
    <t xml:space="preserve">     LF 14 - Ein Einzelhandelsunternehmen leiten und entwickeln</t>
  </si>
  <si>
    <t xml:space="preserve">     LF 11 - Geschäftsprozesse erfolgsorientiert steuern</t>
  </si>
  <si>
    <t>Notenübersicht 10. Klasse</t>
  </si>
  <si>
    <t>Notenübersicht 11. Klasse</t>
  </si>
  <si>
    <t>Notenübersicht 12. Klasse</t>
  </si>
  <si>
    <t>10. Klasse</t>
  </si>
  <si>
    <t>11. Klasse</t>
  </si>
  <si>
    <t>12. Klasse</t>
  </si>
  <si>
    <t>Schnitt der Schulaufgaben:</t>
  </si>
  <si>
    <t>Schnitt der Exen:</t>
  </si>
  <si>
    <t>Schnitt der mündl. Noten:</t>
  </si>
  <si>
    <t>1</t>
  </si>
  <si>
    <t>2</t>
  </si>
  <si>
    <t>3</t>
  </si>
  <si>
    <t>4</t>
  </si>
  <si>
    <t>5</t>
  </si>
  <si>
    <t>6</t>
  </si>
  <si>
    <t>Und so sieht Ihre Notenverteilung aus (x-Achse = Note):</t>
  </si>
  <si>
    <t>erstellt von U. Wimmer 2004</t>
  </si>
  <si>
    <t>(jeweils alle Fächer)</t>
  </si>
  <si>
    <t>Kundenorientiertes Verkaufen*</t>
  </si>
  <si>
    <t>* aus 2. Lehrjahr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</si>
</sst>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2" x14ac:knownFonts="1"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u/>
      <sz val="12"/>
      <color indexed="62"/>
      <name val="Arial"/>
      <family val="2"/>
    </font>
    <font>
      <b/>
      <sz val="14"/>
      <name val="Arial"/>
      <family val="2"/>
    </font>
    <font>
      <sz val="8"/>
      <color indexed="9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mediumGray"/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/>
    </xf>
    <xf numFmtId="164" fontId="0" fillId="0" borderId="0" xfId="0" applyNumberFormat="1" applyAlignment="1" applyProtection="1">
      <alignment horizontal="left"/>
      <protection locked="0"/>
    </xf>
    <xf numFmtId="14" fontId="3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" fillId="2" borderId="0" xfId="0" applyFont="1" applyFill="1" applyBorder="1" applyProtection="1"/>
    <xf numFmtId="0" fontId="1" fillId="2" borderId="3" xfId="0" applyFont="1" applyFill="1" applyBorder="1" applyProtection="1"/>
    <xf numFmtId="0" fontId="1" fillId="3" borderId="0" xfId="0" applyFont="1" applyFill="1" applyBorder="1" applyProtection="1"/>
    <xf numFmtId="0" fontId="5" fillId="3" borderId="0" xfId="0" applyFont="1" applyFill="1" applyBorder="1" applyProtection="1"/>
    <xf numFmtId="0" fontId="5" fillId="3" borderId="3" xfId="0" applyFont="1" applyFill="1" applyBorder="1" applyProtection="1"/>
    <xf numFmtId="0" fontId="1" fillId="4" borderId="0" xfId="0" applyFont="1" applyFill="1" applyBorder="1" applyProtection="1"/>
    <xf numFmtId="0" fontId="5" fillId="4" borderId="0" xfId="0" applyFont="1" applyFill="1" applyBorder="1" applyProtection="1"/>
    <xf numFmtId="0" fontId="5" fillId="4" borderId="3" xfId="0" applyFont="1" applyFill="1" applyBorder="1" applyProtection="1"/>
    <xf numFmtId="0" fontId="5" fillId="5" borderId="4" xfId="0" applyFont="1" applyFill="1" applyBorder="1" applyProtection="1"/>
    <xf numFmtId="0" fontId="1" fillId="5" borderId="3" xfId="0" applyFont="1" applyFill="1" applyBorder="1" applyAlignment="1" applyProtection="1">
      <alignment wrapText="1"/>
    </xf>
    <xf numFmtId="0" fontId="0" fillId="0" borderId="0" xfId="0" applyFill="1" applyBorder="1" applyProtection="1"/>
    <xf numFmtId="0" fontId="5" fillId="0" borderId="0" xfId="0" applyFont="1" applyProtection="1"/>
    <xf numFmtId="0" fontId="0" fillId="0" borderId="0" xfId="0" applyAlignment="1" applyProtection="1">
      <alignment shrinkToFit="1"/>
    </xf>
    <xf numFmtId="0" fontId="1" fillId="0" borderId="0" xfId="0" applyFont="1" applyAlignment="1" applyProtection="1">
      <alignment horizontal="left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6" borderId="9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1" fontId="1" fillId="0" borderId="13" xfId="0" applyNumberFormat="1" applyFont="1" applyBorder="1" applyAlignment="1" applyProtection="1">
      <alignment horizontal="center"/>
    </xf>
    <xf numFmtId="1" fontId="1" fillId="0" borderId="14" xfId="0" applyNumberFormat="1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2" fontId="1" fillId="0" borderId="10" xfId="0" applyNumberFormat="1" applyFont="1" applyBorder="1" applyAlignment="1" applyProtection="1">
      <alignment horizontal="center"/>
    </xf>
    <xf numFmtId="2" fontId="1" fillId="0" borderId="9" xfId="0" applyNumberFormat="1" applyFont="1" applyBorder="1" applyAlignment="1" applyProtection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6" borderId="17" xfId="0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" xfId="0" applyBorder="1"/>
    <xf numFmtId="0" fontId="1" fillId="0" borderId="18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1" xfId="0" applyFont="1" applyBorder="1"/>
    <xf numFmtId="0" fontId="0" fillId="0" borderId="19" xfId="0" applyBorder="1"/>
    <xf numFmtId="0" fontId="0" fillId="0" borderId="20" xfId="0" applyBorder="1"/>
    <xf numFmtId="0" fontId="1" fillId="0" borderId="21" xfId="0" applyFont="1" applyBorder="1"/>
    <xf numFmtId="0" fontId="1" fillId="3" borderId="22" xfId="0" applyFont="1" applyFill="1" applyBorder="1"/>
    <xf numFmtId="2" fontId="0" fillId="3" borderId="23" xfId="0" applyNumberFormat="1" applyFill="1" applyBorder="1" applyAlignment="1">
      <alignment horizontal="center"/>
    </xf>
    <xf numFmtId="2" fontId="0" fillId="3" borderId="24" xfId="0" applyNumberFormat="1" applyFill="1" applyBorder="1" applyAlignment="1">
      <alignment horizontal="center"/>
    </xf>
    <xf numFmtId="0" fontId="1" fillId="4" borderId="22" xfId="0" applyFont="1" applyFill="1" applyBorder="1"/>
    <xf numFmtId="2" fontId="0" fillId="4" borderId="23" xfId="0" applyNumberFormat="1" applyFill="1" applyBorder="1" applyAlignment="1">
      <alignment horizontal="center"/>
    </xf>
    <xf numFmtId="2" fontId="0" fillId="4" borderId="24" xfId="0" applyNumberFormat="1" applyFill="1" applyBorder="1" applyAlignment="1">
      <alignment horizontal="center"/>
    </xf>
    <xf numFmtId="0" fontId="1" fillId="7" borderId="25" xfId="0" applyFont="1" applyFill="1" applyBorder="1"/>
    <xf numFmtId="2" fontId="0" fillId="7" borderId="26" xfId="0" applyNumberFormat="1" applyFill="1" applyBorder="1" applyAlignment="1">
      <alignment horizontal="center"/>
    </xf>
    <xf numFmtId="2" fontId="0" fillId="7" borderId="27" xfId="0" applyNumberFormat="1" applyFill="1" applyBorder="1" applyAlignment="1">
      <alignment horizontal="center"/>
    </xf>
    <xf numFmtId="0" fontId="7" fillId="0" borderId="0" xfId="0" applyFont="1"/>
    <xf numFmtId="0" fontId="0" fillId="0" borderId="28" xfId="0" applyBorder="1"/>
    <xf numFmtId="2" fontId="6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/>
    <xf numFmtId="0" fontId="8" fillId="0" borderId="0" xfId="0" applyFont="1"/>
    <xf numFmtId="0" fontId="2" fillId="0" borderId="0" xfId="0" quotePrefix="1" applyFont="1" applyFill="1" applyBorder="1" applyProtection="1"/>
    <xf numFmtId="1" fontId="2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center"/>
    </xf>
    <xf numFmtId="0" fontId="2" fillId="0" borderId="0" xfId="0" quotePrefix="1" applyFont="1" applyProtection="1"/>
    <xf numFmtId="0" fontId="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/>
    <xf numFmtId="0" fontId="2" fillId="0" borderId="0" xfId="0" applyFont="1" applyFill="1" applyBorder="1" applyProtection="1"/>
    <xf numFmtId="2" fontId="6" fillId="0" borderId="0" xfId="0" applyNumberFormat="1" applyFont="1" applyBorder="1" applyAlignment="1" applyProtection="1">
      <alignment horizontal="center"/>
    </xf>
    <xf numFmtId="1" fontId="6" fillId="0" borderId="0" xfId="0" applyNumberFormat="1" applyFont="1" applyBorder="1" applyAlignment="1" applyProtection="1">
      <alignment horizontal="center"/>
    </xf>
    <xf numFmtId="0" fontId="9" fillId="0" borderId="0" xfId="0" applyFont="1" applyProtection="1"/>
    <xf numFmtId="1" fontId="2" fillId="0" borderId="0" xfId="0" applyNumberFormat="1" applyFont="1" applyAlignment="1" applyProtection="1">
      <alignment horizontal="center"/>
    </xf>
    <xf numFmtId="0" fontId="6" fillId="0" borderId="0" xfId="0" applyFont="1" applyAlignment="1" applyProtection="1"/>
    <xf numFmtId="164" fontId="0" fillId="0" borderId="0" xfId="0" applyNumberFormat="1" applyAlignment="1" applyProtection="1">
      <alignment horizontal="left"/>
    </xf>
    <xf numFmtId="0" fontId="0" fillId="0" borderId="14" xfId="0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2" fontId="0" fillId="3" borderId="29" xfId="0" applyNumberFormat="1" applyFill="1" applyBorder="1" applyAlignment="1">
      <alignment horizontal="center"/>
    </xf>
    <xf numFmtId="2" fontId="0" fillId="4" borderId="29" xfId="0" applyNumberFormat="1" applyFill="1" applyBorder="1" applyAlignment="1">
      <alignment horizontal="center"/>
    </xf>
    <xf numFmtId="2" fontId="0" fillId="7" borderId="30" xfId="0" applyNumberFormat="1" applyFill="1" applyBorder="1" applyAlignment="1">
      <alignment horizontal="center"/>
    </xf>
    <xf numFmtId="2" fontId="0" fillId="3" borderId="31" xfId="0" applyNumberFormat="1" applyFill="1" applyBorder="1" applyAlignment="1">
      <alignment horizontal="center"/>
    </xf>
    <xf numFmtId="2" fontId="0" fillId="4" borderId="31" xfId="0" applyNumberFormat="1" applyFill="1" applyBorder="1" applyAlignment="1">
      <alignment horizontal="center"/>
    </xf>
    <xf numFmtId="2" fontId="0" fillId="7" borderId="32" xfId="0" applyNumberFormat="1" applyFill="1" applyBorder="1" applyAlignment="1">
      <alignment horizontal="center"/>
    </xf>
    <xf numFmtId="0" fontId="0" fillId="0" borderId="33" xfId="0" applyBorder="1"/>
    <xf numFmtId="1" fontId="10" fillId="0" borderId="0" xfId="0" applyNumberFormat="1" applyFont="1" applyBorder="1" applyAlignment="1" applyProtection="1">
      <alignment horizontal="center"/>
    </xf>
    <xf numFmtId="2" fontId="11" fillId="0" borderId="0" xfId="0" applyNumberFormat="1" applyFont="1" applyBorder="1" applyAlignment="1" applyProtection="1">
      <alignment horizontal="left"/>
    </xf>
    <xf numFmtId="14" fontId="3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1" fillId="2" borderId="41" xfId="0" applyFont="1" applyFill="1" applyBorder="1" applyAlignment="1" applyProtection="1">
      <alignment horizontal="left"/>
      <protection locked="0"/>
    </xf>
    <xf numFmtId="2" fontId="1" fillId="0" borderId="9" xfId="0" applyNumberFormat="1" applyFont="1" applyBorder="1" applyAlignment="1" applyProtection="1">
      <alignment horizontal="center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1" fontId="1" fillId="0" borderId="14" xfId="0" applyNumberFormat="1" applyFont="1" applyBorder="1" applyAlignment="1" applyProtection="1">
      <alignment horizontal="center"/>
    </xf>
    <xf numFmtId="0" fontId="1" fillId="5" borderId="0" xfId="0" applyFont="1" applyFill="1" applyBorder="1" applyAlignment="1" applyProtection="1">
      <alignment wrapText="1"/>
    </xf>
    <xf numFmtId="0" fontId="0" fillId="0" borderId="34" xfId="0" applyBorder="1" applyAlignment="1" applyProtection="1">
      <alignment vertical="top" wrapText="1" shrinkToFi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Standard" xfId="0" builtinId="0"/>
  </cellStyles>
  <dxfs count="6"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Alle Noten der 10. Klasse</a:t>
            </a:r>
          </a:p>
        </c:rich>
      </c:tx>
      <c:layout>
        <c:manualLayout>
          <c:xMode val="edge"/>
          <c:yMode val="edge"/>
          <c:x val="0.22525597269624573"/>
          <c:y val="4.39025435940920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4095563139932"/>
          <c:y val="0.27804944276258281"/>
          <c:w val="0.83617747440273038"/>
          <c:h val="0.4829279795350122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'Noten 1. Lehrjahr'!$B$23:$B$28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'Noten 1. Lehrjahr'!$J$23:$J$28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8-4488-8F42-2324D46B4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3032776"/>
        <c:axId val="1"/>
      </c:barChart>
      <c:catAx>
        <c:axId val="513032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303277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99CC00" mc:Ignorable="a14" a14:legacySpreadsheetColorIndex="50"/>
            </a:gs>
            <a:gs pos="100000">
              <a:srgbClr xmlns:mc="http://schemas.openxmlformats.org/markup-compatibility/2006" xmlns:a14="http://schemas.microsoft.com/office/drawing/2010/main" val="800000" mc:Ignorable="a14" a14:legacySpreadsheetColorIndex="16"/>
            </a:gs>
          </a:gsLst>
          <a:lin ang="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davon Schulaufgaben</a:t>
            </a:r>
          </a:p>
        </c:rich>
      </c:tx>
      <c:layout>
        <c:manualLayout>
          <c:xMode val="edge"/>
          <c:yMode val="edge"/>
          <c:x val="0.25938566552901021"/>
          <c:y val="4.4776336949709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4095563139932"/>
          <c:y val="0.28358346734815837"/>
          <c:w val="0.83617747440273038"/>
          <c:h val="0.492539706446801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'Noten 1. Lehrjahr'!$B$23:$B$28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'Noten 1. Lehrjahr'!$C$23:$C$28</c:f>
              <c:numCache>
                <c:formatCode>General</c:formatCode>
                <c:ptCount val="6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1-4E4D-9C5C-A08E79EDD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9759712"/>
        <c:axId val="1"/>
      </c:barChart>
      <c:catAx>
        <c:axId val="49975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9975971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99CC00" mc:Ignorable="a14" a14:legacySpreadsheetColorIndex="50"/>
            </a:gs>
            <a:gs pos="100000">
              <a:srgbClr xmlns:mc="http://schemas.openxmlformats.org/markup-compatibility/2006" xmlns:a14="http://schemas.microsoft.com/office/drawing/2010/main" val="800000" mc:Ignorable="a14" a14:legacySpreadsheetColorIndex="16"/>
            </a:gs>
          </a:gsLst>
          <a:lin ang="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Alle Noten der 11. Klasse</a:t>
            </a:r>
          </a:p>
        </c:rich>
      </c:tx>
      <c:layout>
        <c:manualLayout>
          <c:xMode val="edge"/>
          <c:yMode val="edge"/>
          <c:x val="0.22525597269624573"/>
          <c:y val="4.39025435940920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4095563139932"/>
          <c:y val="0.27804944276258281"/>
          <c:w val="0.83617747440273038"/>
          <c:h val="0.4829279795350122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'Noten 2. Lehrjahr'!$B$19:$B$24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'Noten 2. Lehrjahr'!$J$19:$J$24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9-4CBE-9FB1-D909545D3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4647608"/>
        <c:axId val="1"/>
      </c:barChart>
      <c:catAx>
        <c:axId val="474647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746476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99CC00" mc:Ignorable="a14" a14:legacySpreadsheetColorIndex="50"/>
            </a:gs>
            <a:gs pos="100000">
              <a:srgbClr xmlns:mc="http://schemas.openxmlformats.org/markup-compatibility/2006" xmlns:a14="http://schemas.microsoft.com/office/drawing/2010/main" val="800000" mc:Ignorable="a14" a14:legacySpreadsheetColorIndex="16"/>
            </a:gs>
          </a:gsLst>
          <a:lin ang="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Alle Noten der 12. Klasse</a:t>
            </a:r>
          </a:p>
        </c:rich>
      </c:tx>
      <c:layout>
        <c:manualLayout>
          <c:xMode val="edge"/>
          <c:yMode val="edge"/>
          <c:x val="0.22525597269624573"/>
          <c:y val="4.39025435940920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4095563139932"/>
          <c:y val="0.27804944276258281"/>
          <c:w val="0.83617747440273038"/>
          <c:h val="0.4829279795350122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'Noten 3. Lehrjahr'!$B$18:$B$23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'Noten 3. Lehrjahr'!$J$18:$J$23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9-40E0-86E2-494F86719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6337592"/>
        <c:axId val="1"/>
      </c:barChart>
      <c:catAx>
        <c:axId val="596337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633759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99CC00" mc:Ignorable="a14" a14:legacySpreadsheetColorIndex="50"/>
            </a:gs>
            <a:gs pos="100000">
              <a:srgbClr xmlns:mc="http://schemas.openxmlformats.org/markup-compatibility/2006" xmlns:a14="http://schemas.microsoft.com/office/drawing/2010/main" val="800000" mc:Ignorable="a14" a14:legacySpreadsheetColorIndex="16"/>
            </a:gs>
          </a:gsLst>
          <a:lin ang="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davon Schulaufgaben</a:t>
            </a:r>
          </a:p>
        </c:rich>
      </c:tx>
      <c:layout>
        <c:manualLayout>
          <c:xMode val="edge"/>
          <c:yMode val="edge"/>
          <c:x val="0.25938566552901021"/>
          <c:y val="4.4776336949709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4095563139932"/>
          <c:y val="0.28358346734815837"/>
          <c:w val="0.83617747440273038"/>
          <c:h val="0.492539706446801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'Noten 2. Lehrjahr'!$B$19:$B$24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'Noten 2. Lehrjahr'!$C$19:$C$24</c:f>
              <c:numCache>
                <c:formatCode>General</c:formatCode>
                <c:ptCount val="6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78-4765-9720-4A5C71993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6333984"/>
        <c:axId val="1"/>
      </c:barChart>
      <c:catAx>
        <c:axId val="59633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633398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99CC00" mc:Ignorable="a14" a14:legacySpreadsheetColorIndex="50"/>
            </a:gs>
            <a:gs pos="100000">
              <a:srgbClr xmlns:mc="http://schemas.openxmlformats.org/markup-compatibility/2006" xmlns:a14="http://schemas.microsoft.com/office/drawing/2010/main" val="800000" mc:Ignorable="a14" a14:legacySpreadsheetColorIndex="16"/>
            </a:gs>
          </a:gsLst>
          <a:lin ang="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davon Schulaufgaben</a:t>
            </a:r>
          </a:p>
        </c:rich>
      </c:tx>
      <c:layout>
        <c:manualLayout>
          <c:xMode val="edge"/>
          <c:yMode val="edge"/>
          <c:x val="0.25938566552901021"/>
          <c:y val="4.4776336949709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4095563139932"/>
          <c:y val="0.28358346734815837"/>
          <c:w val="0.83617747440273038"/>
          <c:h val="0.492539706446801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'Noten 3. Lehrjahr'!$B$18:$B$23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'Noten 3. Lehrjahr'!$C$18:$C$23</c:f>
              <c:numCache>
                <c:formatCode>General</c:formatCode>
                <c:ptCount val="6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B-4601-994C-098E58BB9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6336280"/>
        <c:axId val="1"/>
      </c:barChart>
      <c:catAx>
        <c:axId val="596336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633628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99CC00" mc:Ignorable="a14" a14:legacySpreadsheetColorIndex="50"/>
            </a:gs>
            <a:gs pos="100000">
              <a:srgbClr xmlns:mc="http://schemas.openxmlformats.org/markup-compatibility/2006" xmlns:a14="http://schemas.microsoft.com/office/drawing/2010/main" val="800000" mc:Ignorable="a14" a14:legacySpreadsheetColorIndex="16"/>
            </a:gs>
          </a:gsLst>
          <a:lin ang="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14</xdr:row>
      <xdr:rowOff>19050</xdr:rowOff>
    </xdr:from>
    <xdr:to>
      <xdr:col>4</xdr:col>
      <xdr:colOff>0</xdr:colOff>
      <xdr:row>25</xdr:row>
      <xdr:rowOff>123825</xdr:rowOff>
    </xdr:to>
    <xdr:graphicFrame macro="">
      <xdr:nvGraphicFramePr>
        <xdr:cNvPr id="409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752475</xdr:colOff>
      <xdr:row>14</xdr:row>
      <xdr:rowOff>0</xdr:rowOff>
    </xdr:from>
    <xdr:to>
      <xdr:col>7</xdr:col>
      <xdr:colOff>495300</xdr:colOff>
      <xdr:row>25</xdr:row>
      <xdr:rowOff>66675</xdr:rowOff>
    </xdr:to>
    <xdr:graphicFrame macro="">
      <xdr:nvGraphicFramePr>
        <xdr:cNvPr id="409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476250</xdr:colOff>
      <xdr:row>26</xdr:row>
      <xdr:rowOff>152400</xdr:rowOff>
    </xdr:from>
    <xdr:to>
      <xdr:col>4</xdr:col>
      <xdr:colOff>9525</xdr:colOff>
      <xdr:row>39</xdr:row>
      <xdr:rowOff>0</xdr:rowOff>
    </xdr:to>
    <xdr:graphicFrame macro="">
      <xdr:nvGraphicFramePr>
        <xdr:cNvPr id="4107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466725</xdr:colOff>
      <xdr:row>42</xdr:row>
      <xdr:rowOff>0</xdr:rowOff>
    </xdr:from>
    <xdr:to>
      <xdr:col>4</xdr:col>
      <xdr:colOff>0</xdr:colOff>
      <xdr:row>54</xdr:row>
      <xdr:rowOff>9525</xdr:rowOff>
    </xdr:to>
    <xdr:graphicFrame macro="">
      <xdr:nvGraphicFramePr>
        <xdr:cNvPr id="4108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9525</xdr:colOff>
      <xdr:row>26</xdr:row>
      <xdr:rowOff>152400</xdr:rowOff>
    </xdr:from>
    <xdr:to>
      <xdr:col>7</xdr:col>
      <xdr:colOff>514350</xdr:colOff>
      <xdr:row>38</xdr:row>
      <xdr:rowOff>123825</xdr:rowOff>
    </xdr:to>
    <xdr:graphicFrame macro="">
      <xdr:nvGraphicFramePr>
        <xdr:cNvPr id="4109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42</xdr:row>
      <xdr:rowOff>0</xdr:rowOff>
    </xdr:from>
    <xdr:to>
      <xdr:col>7</xdr:col>
      <xdr:colOff>504825</xdr:colOff>
      <xdr:row>53</xdr:row>
      <xdr:rowOff>133350</xdr:rowOff>
    </xdr:to>
    <xdr:graphicFrame macro="">
      <xdr:nvGraphicFramePr>
        <xdr:cNvPr id="4110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48"/>
  <sheetViews>
    <sheetView showGridLines="0" tabSelected="1" workbookViewId="0">
      <selection activeCell="B44" sqref="B44:L48"/>
    </sheetView>
  </sheetViews>
  <sheetFormatPr baseColWidth="10" defaultRowHeight="12.75" x14ac:dyDescent="0.2"/>
  <cols>
    <col min="1" max="1" width="14.28515625" style="1" customWidth="1"/>
    <col min="2" max="2" width="23.5703125" style="1" customWidth="1"/>
    <col min="3" max="3" width="7.42578125" style="1" bestFit="1" customWidth="1"/>
    <col min="4" max="7" width="3.28515625" style="1" bestFit="1" customWidth="1"/>
    <col min="8" max="10" width="3.5703125" style="1" bestFit="1" customWidth="1"/>
    <col min="11" max="11" width="8.42578125" style="1" bestFit="1" customWidth="1"/>
    <col min="12" max="12" width="8.5703125" style="1" bestFit="1" customWidth="1"/>
    <col min="13" max="16384" width="11.42578125" style="1"/>
  </cols>
  <sheetData>
    <row r="1" spans="1:12" x14ac:dyDescent="0.2">
      <c r="A1" s="1" t="s">
        <v>0</v>
      </c>
      <c r="B1" s="2"/>
      <c r="C1" s="26"/>
      <c r="D1" s="26"/>
      <c r="E1" s="26"/>
      <c r="F1" s="26"/>
      <c r="G1" s="26"/>
      <c r="H1" s="26"/>
      <c r="I1" s="26"/>
      <c r="J1" s="26"/>
      <c r="K1" s="3"/>
    </row>
    <row r="2" spans="1:12" x14ac:dyDescent="0.2">
      <c r="A2" s="1" t="s">
        <v>1</v>
      </c>
      <c r="B2" s="4"/>
      <c r="C2" s="5"/>
      <c r="D2" s="5"/>
      <c r="E2" s="5"/>
      <c r="F2" s="5"/>
      <c r="G2" s="5"/>
      <c r="H2" s="5"/>
      <c r="I2" s="5"/>
      <c r="J2" s="5"/>
      <c r="K2" s="3"/>
    </row>
    <row r="3" spans="1:12" x14ac:dyDescent="0.2">
      <c r="A3" s="1" t="s">
        <v>2</v>
      </c>
      <c r="B3" s="6"/>
      <c r="C3" s="96" t="str">
        <f ca="1">IF(B3="","",IF(YEAR(TODAY())-18&gt;YEAR(B3),"(volljährig)",IF(YEAR(TODAY())-18&lt;YEAR(B3),"",IF(MONTH(TODAY())&gt;MONTH(B3),"(volljährig)",IF(MONTH(TODAY())&lt;MONTH(B3),"",IF(DAY(TODAY())&gt;=DAY(B3),"(volljährig)",""))))))</f>
        <v/>
      </c>
      <c r="D3" s="96"/>
      <c r="E3" s="7"/>
      <c r="F3" s="7"/>
      <c r="G3" s="7"/>
      <c r="H3" s="7"/>
      <c r="I3" s="7"/>
      <c r="J3" s="7"/>
      <c r="K3" s="3"/>
    </row>
    <row r="4" spans="1:12" ht="20.25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20.25" x14ac:dyDescent="0.3">
      <c r="A5" s="97" t="s">
        <v>36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8"/>
    </row>
    <row r="7" spans="1:12" ht="26.25" thickBot="1" x14ac:dyDescent="0.25">
      <c r="A7" s="9" t="s">
        <v>3</v>
      </c>
      <c r="B7" s="9"/>
      <c r="C7" s="10" t="s">
        <v>4</v>
      </c>
      <c r="D7" s="11" t="s">
        <v>5</v>
      </c>
      <c r="E7" s="12" t="s">
        <v>5</v>
      </c>
      <c r="F7" s="12" t="s">
        <v>5</v>
      </c>
      <c r="G7" s="12" t="s">
        <v>5</v>
      </c>
      <c r="H7" s="12" t="s">
        <v>6</v>
      </c>
      <c r="I7" s="12" t="s">
        <v>6</v>
      </c>
      <c r="J7" s="12" t="s">
        <v>6</v>
      </c>
      <c r="K7" s="42" t="s">
        <v>7</v>
      </c>
      <c r="L7" s="39" t="s">
        <v>8</v>
      </c>
    </row>
    <row r="8" spans="1:12" x14ac:dyDescent="0.2">
      <c r="A8" s="98" t="s">
        <v>9</v>
      </c>
      <c r="B8" s="98"/>
      <c r="C8" s="34"/>
      <c r="D8" s="27"/>
      <c r="E8" s="28"/>
      <c r="F8" s="28"/>
      <c r="G8" s="28"/>
      <c r="H8" s="28"/>
      <c r="I8" s="28"/>
      <c r="J8" s="36"/>
      <c r="K8" s="43" t="str">
        <f>IF(COUNT(C8:J8)=0,"-",(C8*2+SUM(D8:J8))/(COUNT(C8)*2+COUNT(D8:J8)))</f>
        <v>-</v>
      </c>
      <c r="L8" s="40" t="str">
        <f>IF(K8="-","-",IF(K8&lt;1.51,1,IF(K8&lt;2.51,2,IF(K8&lt;3.51,3,IF(K8&lt;4.51,4,IF(K8&lt;5.51,5,6))))))</f>
        <v>-</v>
      </c>
    </row>
    <row r="9" spans="1:12" x14ac:dyDescent="0.2">
      <c r="A9" s="13" t="s">
        <v>10</v>
      </c>
      <c r="B9" s="13"/>
      <c r="C9" s="33"/>
      <c r="D9" s="29"/>
      <c r="E9" s="30"/>
      <c r="F9" s="30"/>
      <c r="G9" s="30"/>
      <c r="H9" s="30"/>
      <c r="I9" s="30"/>
      <c r="J9" s="37"/>
      <c r="K9" s="44" t="str">
        <f>IF(COUNT(C9:J9)=0,"-",(C9*2+SUM(D9:J9))/(COUNT(C9)*2+COUNT(D9:J9)))</f>
        <v>-</v>
      </c>
      <c r="L9" s="41" t="str">
        <f>IF(K9="-","-",IF(K9&lt;1.51,1,IF(K9&lt;2.51,2,IF(K9&lt;3.51,3,IF(K9&lt;4.51,4,IF(K9&lt;5.51,5,6))))))</f>
        <v>-</v>
      </c>
    </row>
    <row r="10" spans="1:12" x14ac:dyDescent="0.2">
      <c r="A10" s="14" t="s">
        <v>11</v>
      </c>
      <c r="B10" s="14"/>
      <c r="C10" s="33"/>
      <c r="D10" s="29"/>
      <c r="E10" s="30"/>
      <c r="F10" s="30"/>
      <c r="G10" s="30"/>
      <c r="H10" s="30"/>
      <c r="I10" s="30"/>
      <c r="J10" s="37"/>
      <c r="K10" s="44" t="str">
        <f>IF(COUNT(C10:J10)=0,"-",(C10*2+SUM(D10:J10))/(COUNT(C10)*2+COUNT(D10:J10)))</f>
        <v>-</v>
      </c>
      <c r="L10" s="41" t="str">
        <f>IF(K10="-","-",IF(K10&lt;1.51,1,IF(K10&lt;2.51,2,IF(K10&lt;3.51,3,IF(K10&lt;4.51,4,IF(K10&lt;5.51,5,6))))))</f>
        <v>-</v>
      </c>
    </row>
    <row r="11" spans="1:12" x14ac:dyDescent="0.2">
      <c r="A11" s="15" t="s">
        <v>12</v>
      </c>
      <c r="B11" s="15"/>
      <c r="C11" s="35"/>
      <c r="D11" s="31"/>
      <c r="E11" s="32"/>
      <c r="F11" s="32"/>
      <c r="G11" s="32"/>
      <c r="H11" s="32"/>
      <c r="I11" s="32"/>
      <c r="J11" s="38"/>
      <c r="K11" s="44" t="str">
        <f>IF(COUNT(C12:J13)=0,"-",(C12*2+C13*2+SUM(D12:J13))/(COUNT(C12:C13)*2+COUNT(D12:J13)))</f>
        <v>-</v>
      </c>
      <c r="L11" s="41" t="str">
        <f>IF(K11="-","-",IF(K11&lt;1.51,1,IF(K11&lt;2.51,2,IF(K11&lt;3.51,3,IF(K11&lt;4.51,4,IF(K11&lt;5.51,5,6))))))</f>
        <v>-</v>
      </c>
    </row>
    <row r="12" spans="1:12" x14ac:dyDescent="0.2">
      <c r="A12" s="16" t="s">
        <v>13</v>
      </c>
      <c r="B12" s="16"/>
      <c r="C12" s="33"/>
      <c r="D12" s="29"/>
      <c r="E12" s="30"/>
      <c r="F12" s="30"/>
      <c r="G12" s="30"/>
      <c r="H12" s="30"/>
      <c r="I12" s="30"/>
      <c r="J12" s="37"/>
      <c r="K12" s="99"/>
      <c r="L12" s="109"/>
    </row>
    <row r="13" spans="1:12" x14ac:dyDescent="0.2">
      <c r="A13" s="17" t="s">
        <v>14</v>
      </c>
      <c r="B13" s="17"/>
      <c r="C13" s="33"/>
      <c r="D13" s="29"/>
      <c r="E13" s="30"/>
      <c r="F13" s="30"/>
      <c r="G13" s="30"/>
      <c r="H13" s="30"/>
      <c r="I13" s="30"/>
      <c r="J13" s="37"/>
      <c r="K13" s="99"/>
      <c r="L13" s="109"/>
    </row>
    <row r="14" spans="1:12" x14ac:dyDescent="0.2">
      <c r="A14" s="18" t="s">
        <v>15</v>
      </c>
      <c r="B14" s="18"/>
      <c r="C14" s="35"/>
      <c r="D14" s="31"/>
      <c r="E14" s="32"/>
      <c r="F14" s="32"/>
      <c r="G14" s="32"/>
      <c r="H14" s="32"/>
      <c r="I14" s="32"/>
      <c r="J14" s="38"/>
      <c r="K14" s="44" t="str">
        <f>IF(COUNT(C15:J19)=0,"-",(SUM(C15:C19)*2+SUM(D15:J19))/(COUNT(C15:C19)*2+COUNT(D15:J19)))</f>
        <v>-</v>
      </c>
      <c r="L14" s="41" t="str">
        <f>IF(K14="-","-",IF(K14&lt;1.51,1,IF(K14&lt;2.51,2,IF(K14&lt;3.51,3,IF(K14&lt;4.51,4,IF(K14&lt;5.51,5,6))))))</f>
        <v>-</v>
      </c>
    </row>
    <row r="15" spans="1:12" x14ac:dyDescent="0.2">
      <c r="A15" s="19" t="s">
        <v>16</v>
      </c>
      <c r="B15" s="19"/>
      <c r="C15" s="33"/>
      <c r="D15" s="29"/>
      <c r="E15" s="30"/>
      <c r="F15" s="30"/>
      <c r="G15" s="30"/>
      <c r="H15" s="30"/>
      <c r="I15" s="30"/>
      <c r="J15" s="37"/>
      <c r="K15" s="99"/>
      <c r="L15" s="109"/>
    </row>
    <row r="16" spans="1:12" x14ac:dyDescent="0.2">
      <c r="A16" s="19" t="s">
        <v>17</v>
      </c>
      <c r="B16" s="19"/>
      <c r="C16" s="33"/>
      <c r="D16" s="29"/>
      <c r="E16" s="30"/>
      <c r="F16" s="30"/>
      <c r="G16" s="30"/>
      <c r="H16" s="30"/>
      <c r="I16" s="30"/>
      <c r="J16" s="37"/>
      <c r="K16" s="99"/>
      <c r="L16" s="109"/>
    </row>
    <row r="17" spans="1:12" x14ac:dyDescent="0.2">
      <c r="A17" s="19" t="s">
        <v>18</v>
      </c>
      <c r="B17" s="19"/>
      <c r="C17" s="33"/>
      <c r="D17" s="29"/>
      <c r="E17" s="30"/>
      <c r="F17" s="30"/>
      <c r="G17" s="30"/>
      <c r="H17" s="30"/>
      <c r="I17" s="30"/>
      <c r="J17" s="37"/>
      <c r="K17" s="99"/>
      <c r="L17" s="109"/>
    </row>
    <row r="18" spans="1:12" x14ac:dyDescent="0.2">
      <c r="A18" s="19" t="s">
        <v>19</v>
      </c>
      <c r="B18" s="19"/>
      <c r="C18" s="33"/>
      <c r="D18" s="29"/>
      <c r="E18" s="30"/>
      <c r="F18" s="30"/>
      <c r="G18" s="30"/>
      <c r="H18" s="30"/>
      <c r="I18" s="30"/>
      <c r="J18" s="37"/>
      <c r="K18" s="99"/>
      <c r="L18" s="109"/>
    </row>
    <row r="19" spans="1:12" x14ac:dyDescent="0.2">
      <c r="A19" s="20" t="s">
        <v>20</v>
      </c>
      <c r="B19" s="20"/>
      <c r="C19" s="33"/>
      <c r="D19" s="29"/>
      <c r="E19" s="30"/>
      <c r="F19" s="30"/>
      <c r="G19" s="30"/>
      <c r="H19" s="30"/>
      <c r="I19" s="30"/>
      <c r="J19" s="37"/>
      <c r="K19" s="99"/>
      <c r="L19" s="109"/>
    </row>
    <row r="20" spans="1:12" x14ac:dyDescent="0.2">
      <c r="A20" s="110" t="s">
        <v>21</v>
      </c>
      <c r="B20" s="110"/>
      <c r="C20" s="35"/>
      <c r="D20" s="31"/>
      <c r="E20" s="32"/>
      <c r="F20" s="32"/>
      <c r="G20" s="32"/>
      <c r="H20" s="32"/>
      <c r="I20" s="32"/>
      <c r="J20" s="38"/>
      <c r="K20" s="44" t="str">
        <f>IF(COUNT(C21:J21)=0,"-",(C21*2+SUM(D21:J21))/(COUNT(C21:C21)*2+COUNT(D21:J21)))</f>
        <v>-</v>
      </c>
      <c r="L20" s="41" t="str">
        <f>IF(K20="-","-",IF(K20&lt;1.51,1,IF(K20&lt;2.51,2,IF(K20&lt;3.51,3,IF(K20&lt;4.51,4,IF(K20&lt;5.51,5,6))))))</f>
        <v>-</v>
      </c>
    </row>
    <row r="21" spans="1:12" x14ac:dyDescent="0.2">
      <c r="A21" s="21" t="s">
        <v>22</v>
      </c>
      <c r="B21" s="22"/>
      <c r="C21" s="33"/>
      <c r="D21" s="29"/>
      <c r="E21" s="30"/>
      <c r="F21" s="30"/>
      <c r="G21" s="30"/>
      <c r="H21" s="30"/>
      <c r="I21" s="30"/>
      <c r="J21" s="37"/>
      <c r="K21" s="44"/>
      <c r="L21" s="41"/>
    </row>
    <row r="22" spans="1:12" x14ac:dyDescent="0.2">
      <c r="A22" s="13" t="s">
        <v>23</v>
      </c>
      <c r="B22" s="13"/>
      <c r="C22" s="33"/>
      <c r="D22" s="29"/>
      <c r="E22" s="30"/>
      <c r="F22" s="30"/>
      <c r="G22" s="30"/>
      <c r="H22" s="30"/>
      <c r="I22" s="30"/>
      <c r="J22" s="37"/>
      <c r="K22" s="44" t="str">
        <f>IF(COUNT(C22:J22)=0,"-",(C22*2+SUM(D22:J22))/(COUNT(C22)*2+COUNT(D22:J22)))</f>
        <v>-</v>
      </c>
      <c r="L22" s="41" t="str">
        <f>IF(K22="-","-",IF(K22&lt;1.51,1,IF(K22&lt;2.51,2,IF(K22&lt;3.51,3,IF(K22&lt;4.51,4,IF(K22&lt;5.51,5,6))))))</f>
        <v>-</v>
      </c>
    </row>
    <row r="23" spans="1:12" x14ac:dyDescent="0.2">
      <c r="A23" s="78"/>
      <c r="B23" s="71" t="s">
        <v>45</v>
      </c>
      <c r="C23" s="72">
        <f>COUNTIF(C8:C22,1)</f>
        <v>0</v>
      </c>
      <c r="D23" s="73"/>
      <c r="E23" s="73"/>
      <c r="F23" s="73"/>
      <c r="G23" s="73"/>
      <c r="H23" s="73"/>
      <c r="I23" s="73"/>
      <c r="J23" s="73">
        <f>COUNTIF(C8:J22,1)</f>
        <v>0</v>
      </c>
      <c r="K23" s="79"/>
      <c r="L23" s="80"/>
    </row>
    <row r="24" spans="1:12" x14ac:dyDescent="0.2">
      <c r="A24" s="3"/>
      <c r="B24" s="74" t="s">
        <v>46</v>
      </c>
      <c r="C24" s="75">
        <f>COUNTIF(C8:C22,2)</f>
        <v>0</v>
      </c>
      <c r="D24" s="75"/>
      <c r="E24" s="75"/>
      <c r="F24" s="75"/>
      <c r="G24" s="75"/>
      <c r="H24" s="75"/>
      <c r="I24" s="75"/>
      <c r="J24" s="73">
        <f>COUNTIF(C8:J22,2)</f>
        <v>0</v>
      </c>
      <c r="K24" s="79"/>
      <c r="L24" s="80"/>
    </row>
    <row r="25" spans="1:12" x14ac:dyDescent="0.2">
      <c r="A25" s="81"/>
      <c r="B25" s="74" t="s">
        <v>47</v>
      </c>
      <c r="C25" s="75">
        <f>COUNTIF(C8:C22,3)</f>
        <v>0</v>
      </c>
      <c r="D25" s="75"/>
      <c r="E25" s="3"/>
      <c r="F25" s="3"/>
      <c r="G25" s="3"/>
      <c r="H25" s="75"/>
      <c r="I25" s="75"/>
      <c r="J25" s="73">
        <f>COUNTIF(C8:J22,3)</f>
        <v>0</v>
      </c>
      <c r="K25" s="75"/>
      <c r="L25" s="82"/>
    </row>
    <row r="26" spans="1:12" x14ac:dyDescent="0.2">
      <c r="A26" s="81"/>
      <c r="B26" s="74" t="s">
        <v>48</v>
      </c>
      <c r="C26" s="75">
        <f>COUNTIF(C8:C22,4)</f>
        <v>0</v>
      </c>
      <c r="D26" s="75"/>
      <c r="E26" s="3"/>
      <c r="F26" s="3"/>
      <c r="G26" s="76"/>
      <c r="H26" s="75"/>
      <c r="I26" s="76"/>
      <c r="J26" s="73">
        <f>COUNTIF(C8:J22,4)</f>
        <v>0</v>
      </c>
      <c r="K26" s="76"/>
      <c r="L26" s="68" t="str">
        <f>IF(COUNT(L8:L22)=0,"",SUM(L8:L22)/COUNT(L8:L22))</f>
        <v/>
      </c>
    </row>
    <row r="27" spans="1:12" x14ac:dyDescent="0.2">
      <c r="A27" s="3"/>
      <c r="B27" s="74" t="s">
        <v>49</v>
      </c>
      <c r="C27" s="75">
        <f>COUNTIF(C8:C22,5)</f>
        <v>0</v>
      </c>
      <c r="D27" s="75"/>
      <c r="E27" s="3"/>
      <c r="F27" s="76"/>
      <c r="G27" s="76"/>
      <c r="H27" s="75"/>
      <c r="I27" s="76"/>
      <c r="J27" s="73">
        <f>COUNTIF(C8:J22,5)</f>
        <v>0</v>
      </c>
      <c r="K27" s="76"/>
      <c r="L27" s="68" t="str">
        <f>IF(COUNT(L10,L11,L14,L20)=0,"",SUM(L10,L11,L14,L20)/COUNT(L10,L11,L14,L20))</f>
        <v/>
      </c>
    </row>
    <row r="28" spans="1:12" x14ac:dyDescent="0.2">
      <c r="A28" s="3"/>
      <c r="B28" s="74" t="s">
        <v>50</v>
      </c>
      <c r="C28" s="75">
        <f>COUNTIF(C8:C22,6)</f>
        <v>0</v>
      </c>
      <c r="D28" s="75"/>
      <c r="E28" s="3"/>
      <c r="F28" s="77"/>
      <c r="G28" s="77"/>
      <c r="H28" s="75"/>
      <c r="I28" s="77"/>
      <c r="J28" s="73">
        <f>COUNTIF(C8:J22,6)</f>
        <v>0</v>
      </c>
      <c r="K28" s="83"/>
      <c r="L28" s="3"/>
    </row>
    <row r="29" spans="1:12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">
      <c r="A30" s="25" t="s">
        <v>26</v>
      </c>
      <c r="B30" s="111"/>
      <c r="C30" s="101"/>
      <c r="D30" s="101"/>
      <c r="E30" s="101"/>
      <c r="F30" s="101"/>
      <c r="G30" s="101"/>
      <c r="H30" s="101"/>
      <c r="I30" s="101"/>
      <c r="J30" s="101"/>
      <c r="K30" s="101"/>
      <c r="L30" s="102"/>
    </row>
    <row r="31" spans="1:12" x14ac:dyDescent="0.2"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5"/>
    </row>
    <row r="32" spans="1:12" x14ac:dyDescent="0.2"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5"/>
    </row>
    <row r="33" spans="1:12" x14ac:dyDescent="0.2"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5"/>
    </row>
    <row r="34" spans="1:12" x14ac:dyDescent="0.2">
      <c r="B34" s="106"/>
      <c r="C34" s="107"/>
      <c r="D34" s="107"/>
      <c r="E34" s="107"/>
      <c r="F34" s="107"/>
      <c r="G34" s="107"/>
      <c r="H34" s="107"/>
      <c r="I34" s="107"/>
      <c r="J34" s="107"/>
      <c r="K34" s="107"/>
      <c r="L34" s="108"/>
    </row>
    <row r="35" spans="1:12" x14ac:dyDescent="0.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1:12" x14ac:dyDescent="0.2">
      <c r="A36" s="1" t="s">
        <v>27</v>
      </c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2"/>
    </row>
    <row r="37" spans="1:12" x14ac:dyDescent="0.2">
      <c r="B37" s="103"/>
      <c r="C37" s="104"/>
      <c r="D37" s="104"/>
      <c r="E37" s="104"/>
      <c r="F37" s="104"/>
      <c r="G37" s="104"/>
      <c r="H37" s="104"/>
      <c r="I37" s="104"/>
      <c r="J37" s="104"/>
      <c r="K37" s="104"/>
      <c r="L37" s="105"/>
    </row>
    <row r="38" spans="1:12" x14ac:dyDescent="0.2">
      <c r="B38" s="103"/>
      <c r="C38" s="104"/>
      <c r="D38" s="104"/>
      <c r="E38" s="104"/>
      <c r="F38" s="104"/>
      <c r="G38" s="104"/>
      <c r="H38" s="104"/>
      <c r="I38" s="104"/>
      <c r="J38" s="104"/>
      <c r="K38" s="104"/>
      <c r="L38" s="105"/>
    </row>
    <row r="39" spans="1:12" x14ac:dyDescent="0.2">
      <c r="B39" s="103"/>
      <c r="C39" s="104"/>
      <c r="D39" s="104"/>
      <c r="E39" s="104"/>
      <c r="F39" s="104"/>
      <c r="G39" s="104"/>
      <c r="H39" s="104"/>
      <c r="I39" s="104"/>
      <c r="J39" s="104"/>
      <c r="K39" s="104"/>
      <c r="L39" s="105"/>
    </row>
    <row r="40" spans="1:12" x14ac:dyDescent="0.2">
      <c r="B40" s="103"/>
      <c r="C40" s="104"/>
      <c r="D40" s="104"/>
      <c r="E40" s="104"/>
      <c r="F40" s="104"/>
      <c r="G40" s="104"/>
      <c r="H40" s="104"/>
      <c r="I40" s="104"/>
      <c r="J40" s="104"/>
      <c r="K40" s="104"/>
      <c r="L40" s="105"/>
    </row>
    <row r="41" spans="1:12" x14ac:dyDescent="0.2">
      <c r="B41" s="103"/>
      <c r="C41" s="104"/>
      <c r="D41" s="104"/>
      <c r="E41" s="104"/>
      <c r="F41" s="104"/>
      <c r="G41" s="104"/>
      <c r="H41" s="104"/>
      <c r="I41" s="104"/>
      <c r="J41" s="104"/>
      <c r="K41" s="104"/>
      <c r="L41" s="105"/>
    </row>
    <row r="42" spans="1:12" x14ac:dyDescent="0.2">
      <c r="B42" s="106"/>
      <c r="C42" s="107"/>
      <c r="D42" s="107"/>
      <c r="E42" s="107"/>
      <c r="F42" s="107"/>
      <c r="G42" s="107"/>
      <c r="H42" s="107"/>
      <c r="I42" s="107"/>
      <c r="J42" s="107"/>
      <c r="K42" s="107"/>
      <c r="L42" s="108"/>
    </row>
    <row r="43" spans="1:12" x14ac:dyDescent="0.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1:12" x14ac:dyDescent="0.2">
      <c r="A44" s="1" t="s">
        <v>28</v>
      </c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102"/>
    </row>
    <row r="45" spans="1:12" x14ac:dyDescent="0.2">
      <c r="B45" s="103"/>
      <c r="C45" s="104"/>
      <c r="D45" s="104"/>
      <c r="E45" s="104"/>
      <c r="F45" s="104"/>
      <c r="G45" s="104"/>
      <c r="H45" s="104"/>
      <c r="I45" s="104"/>
      <c r="J45" s="104"/>
      <c r="K45" s="104"/>
      <c r="L45" s="105"/>
    </row>
    <row r="46" spans="1:12" x14ac:dyDescent="0.2">
      <c r="B46" s="103"/>
      <c r="C46" s="104"/>
      <c r="D46" s="104"/>
      <c r="E46" s="104"/>
      <c r="F46" s="104"/>
      <c r="G46" s="104"/>
      <c r="H46" s="104"/>
      <c r="I46" s="104"/>
      <c r="J46" s="104"/>
      <c r="K46" s="104"/>
      <c r="L46" s="105"/>
    </row>
    <row r="47" spans="1:12" x14ac:dyDescent="0.2">
      <c r="B47" s="103"/>
      <c r="C47" s="104"/>
      <c r="D47" s="104"/>
      <c r="E47" s="104"/>
      <c r="F47" s="104"/>
      <c r="G47" s="104"/>
      <c r="H47" s="104"/>
      <c r="I47" s="104"/>
      <c r="J47" s="104"/>
      <c r="K47" s="104"/>
      <c r="L47" s="105"/>
    </row>
    <row r="48" spans="1:12" x14ac:dyDescent="0.2">
      <c r="B48" s="106"/>
      <c r="C48" s="107"/>
      <c r="D48" s="107"/>
      <c r="E48" s="107"/>
      <c r="F48" s="107"/>
      <c r="G48" s="107"/>
      <c r="H48" s="107"/>
      <c r="I48" s="107"/>
      <c r="J48" s="107"/>
      <c r="K48" s="107"/>
      <c r="L48" s="108"/>
    </row>
  </sheetData>
  <sheetProtection sheet="1" objects="1" scenarios="1"/>
  <mergeCells count="11">
    <mergeCell ref="B36:L42"/>
    <mergeCell ref="C3:D3"/>
    <mergeCell ref="A5:K5"/>
    <mergeCell ref="A8:B8"/>
    <mergeCell ref="K12:K13"/>
    <mergeCell ref="B44:L48"/>
    <mergeCell ref="L12:L13"/>
    <mergeCell ref="K15:K19"/>
    <mergeCell ref="L15:L19"/>
    <mergeCell ref="A20:B20"/>
    <mergeCell ref="B30:L34"/>
  </mergeCells>
  <phoneticPr fontId="0" type="noConversion"/>
  <conditionalFormatting sqref="L21 L15:L19 L12:L13">
    <cfRule type="cellIs" dxfId="5" priority="1" stopIfTrue="1" operator="between">
      <formula>5</formula>
      <formula>6</formula>
    </cfRule>
  </conditionalFormatting>
  <conditionalFormatting sqref="L8:L11 L14 L20 L22">
    <cfRule type="cellIs" dxfId="4" priority="2" stopIfTrue="1" operator="between">
      <formula>5</formula>
      <formula>6</formula>
    </cfRule>
  </conditionalFormatting>
  <dataValidations count="7">
    <dataValidation type="list" allowBlank="1" showInputMessage="1" showErrorMessage="1" promptTitle="Anderes Fach?" prompt="Das entsprechende Fach einfach durch Klick auf das Dreieck auswählen!" sqref="A8:B8">
      <formula1>"Religionslehre (r.k.),Religionslehre (ev.),Ethik"</formula1>
    </dataValidation>
    <dataValidation allowBlank="1" showInputMessage="1" showErrorMessage="1" promptTitle="Keine Eingabe möglich" prompt="Die Noten werden automatisch ausgerechnet. Daher können Sie hier nichts eingeben!" sqref="K8:L22"/>
    <dataValidation allowBlank="1" showInputMessage="1" showErrorMessage="1" promptTitle="Keine Eingabe möglich!" prompt="Die Noten werden automatisch ausgerechnet. Daher können Sie hier nichts eingeben!" sqref="L26:L27"/>
    <dataValidation allowBlank="1" showErrorMessage="1" sqref="B1"/>
    <dataValidation type="whole" operator="equal" allowBlank="1" showInputMessage="1" showErrorMessage="1" errorTitle="Menschenskind!" error="Sie sollten doch hier nichts eingeben..._x000a_Die Noten kommen bei den einzelnen Lernfeldern rein!_x000a__x000a_Klicken Sie bitte auf &quot;Abbrechen&quot;." promptTitle="Stopp..." prompt="Bitte hier nichts eingeben!" sqref="C20:J20">
      <formula1>97</formula1>
    </dataValidation>
    <dataValidation type="whole" allowBlank="1" showInputMessage="1" showErrorMessage="1" errorTitle="Ungültige Eingabe!" error="Die Noten müssen in diesem Programm ganze Zahlen sein und sollten halt zwischen 1 und 6 liegen..." sqref="C8:J10 C12:J13 C15:J19 C21:J22">
      <formula1>1</formula1>
      <formula2>6</formula2>
    </dataValidation>
    <dataValidation type="whole" operator="equal" allowBlank="1" showInputMessage="1" showErrorMessage="1" errorTitle="Menschenskind!" error="Sie sollten doch hier nichts eingeben..._x000a_Die Noten kommen bei den einzelnen Lernfeldern rein!_x000a__x000a_Klicken Sie bitte auf &quot;Abbrechen&quot;." promptTitle="Stopp..." prompt="Bitte hier nichts eingeben!" sqref="C11:J11 C14:J14">
      <formula1>97</formula1>
    </dataValidation>
  </dataValidation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L44"/>
  <sheetViews>
    <sheetView showGridLines="0" workbookViewId="0">
      <selection activeCell="C12" sqref="C12"/>
    </sheetView>
  </sheetViews>
  <sheetFormatPr baseColWidth="10" defaultRowHeight="12.75" x14ac:dyDescent="0.2"/>
  <cols>
    <col min="1" max="1" width="15.140625" style="1" customWidth="1"/>
    <col min="2" max="2" width="29.28515625" style="1" customWidth="1"/>
    <col min="3" max="3" width="7.42578125" style="1" bestFit="1" customWidth="1"/>
    <col min="4" max="7" width="3.28515625" style="1" bestFit="1" customWidth="1"/>
    <col min="8" max="10" width="3.5703125" style="1" bestFit="1" customWidth="1"/>
    <col min="11" max="11" width="8.42578125" style="1" bestFit="1" customWidth="1"/>
    <col min="12" max="12" width="8.5703125" style="1" bestFit="1" customWidth="1"/>
    <col min="13" max="16384" width="11.42578125" style="1"/>
  </cols>
  <sheetData>
    <row r="1" spans="1:12" x14ac:dyDescent="0.2">
      <c r="A1" s="1" t="s">
        <v>0</v>
      </c>
      <c r="B1" s="26" t="str">
        <f>IF('Noten 1. Lehrjahr'!B1="","",'Noten 1. Lehrjahr'!B1)</f>
        <v/>
      </c>
      <c r="C1" s="26"/>
      <c r="D1" s="26"/>
      <c r="E1" s="26"/>
      <c r="F1" s="26"/>
      <c r="G1" s="26"/>
      <c r="H1" s="26"/>
      <c r="I1" s="26"/>
      <c r="J1" s="26"/>
      <c r="K1" s="3"/>
    </row>
    <row r="2" spans="1:12" x14ac:dyDescent="0.2">
      <c r="A2" s="1" t="s">
        <v>1</v>
      </c>
      <c r="B2" s="1" t="str">
        <f>IF('Noten 1. Lehrjahr'!B2="","",'Noten 1. Lehrjahr'!B2)</f>
        <v/>
      </c>
      <c r="C2" s="5"/>
      <c r="D2" s="5"/>
      <c r="E2" s="5"/>
      <c r="F2" s="5"/>
      <c r="G2" s="5"/>
      <c r="H2" s="5"/>
      <c r="I2" s="5"/>
      <c r="J2" s="5"/>
      <c r="K2" s="3"/>
    </row>
    <row r="3" spans="1:12" x14ac:dyDescent="0.2">
      <c r="A3" s="1" t="s">
        <v>2</v>
      </c>
      <c r="B3" s="84" t="str">
        <f>IF('Noten 1. Lehrjahr'!B3="","",'Noten 1. Lehrjahr'!B3)</f>
        <v/>
      </c>
      <c r="C3" s="96" t="str">
        <f ca="1">IF(B3="","",IF(YEAR(TODAY())-18&gt;YEAR(B3),"(volljährig)",IF(YEAR(TODAY())-18&lt;YEAR(B3),"",IF(MONTH(TODAY())&gt;MONTH(B3),"(volljährig)",IF(MONTH(TODAY())&lt;MONTH(B3),"",IF(DAY(TODAY())&gt;=DAY(B3),"(volljährig)",""))))))</f>
        <v/>
      </c>
      <c r="D3" s="96"/>
      <c r="E3" s="7"/>
      <c r="F3" s="7"/>
      <c r="G3" s="7"/>
      <c r="H3" s="7"/>
      <c r="I3" s="7"/>
      <c r="J3" s="7"/>
      <c r="K3" s="3"/>
    </row>
    <row r="4" spans="1:12" ht="20.25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20.25" x14ac:dyDescent="0.3">
      <c r="A5" s="97" t="s">
        <v>37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8"/>
    </row>
    <row r="7" spans="1:12" ht="26.25" thickBot="1" x14ac:dyDescent="0.25">
      <c r="A7" s="9" t="s">
        <v>3</v>
      </c>
      <c r="B7" s="9"/>
      <c r="C7" s="10" t="s">
        <v>4</v>
      </c>
      <c r="D7" s="11" t="s">
        <v>5</v>
      </c>
      <c r="E7" s="12" t="s">
        <v>5</v>
      </c>
      <c r="F7" s="12" t="s">
        <v>5</v>
      </c>
      <c r="G7" s="12" t="s">
        <v>5</v>
      </c>
      <c r="H7" s="12" t="s">
        <v>6</v>
      </c>
      <c r="I7" s="12" t="s">
        <v>6</v>
      </c>
      <c r="J7" s="12" t="s">
        <v>6</v>
      </c>
      <c r="K7" s="42" t="s">
        <v>7</v>
      </c>
      <c r="L7" s="39" t="s">
        <v>8</v>
      </c>
    </row>
    <row r="8" spans="1:12" x14ac:dyDescent="0.2">
      <c r="A8" s="98" t="s">
        <v>9</v>
      </c>
      <c r="B8" s="98"/>
      <c r="C8" s="34"/>
      <c r="D8" s="45"/>
      <c r="E8" s="28"/>
      <c r="F8" s="28"/>
      <c r="G8" s="28"/>
      <c r="H8" s="28"/>
      <c r="I8" s="28"/>
      <c r="J8" s="36"/>
      <c r="K8" s="43" t="str">
        <f>IF(COUNT(C8:J8)=0,"-",(C8*2+SUM(D8:J8))/(COUNT(C8)*2+COUNT(D8:J8)))</f>
        <v>-</v>
      </c>
      <c r="L8" s="40" t="str">
        <f>IF(K8="-","-",IF(K8&lt;1.51,1,IF(K8&lt;2.51,2,IF(K8&lt;3.51,3,IF(K8&lt;4.51,4,IF(K8&lt;5.51,5,6))))))</f>
        <v>-</v>
      </c>
    </row>
    <row r="9" spans="1:12" x14ac:dyDescent="0.2">
      <c r="A9" s="13" t="s">
        <v>10</v>
      </c>
      <c r="B9" s="13"/>
      <c r="C9" s="33"/>
      <c r="D9" s="46"/>
      <c r="E9" s="30"/>
      <c r="F9" s="30"/>
      <c r="G9" s="30"/>
      <c r="H9" s="30"/>
      <c r="I9" s="30"/>
      <c r="J9" s="37"/>
      <c r="K9" s="44" t="str">
        <f>IF(COUNT(C9:J9)=0,"-",(C9*2+SUM(D9:J9))/(COUNT(C9)*2+COUNT(D9:J9)))</f>
        <v>-</v>
      </c>
      <c r="L9" s="41" t="str">
        <f>IF(K9="-","-",IF(K9&lt;1.51,1,IF(K9&lt;2.51,2,IF(K9&lt;3.51,3,IF(K9&lt;4.51,4,IF(K9&lt;5.51,5,6))))))</f>
        <v>-</v>
      </c>
    </row>
    <row r="10" spans="1:12" x14ac:dyDescent="0.2">
      <c r="A10" s="14" t="s">
        <v>11</v>
      </c>
      <c r="B10" s="14"/>
      <c r="C10" s="33"/>
      <c r="D10" s="46"/>
      <c r="E10" s="30"/>
      <c r="F10" s="30"/>
      <c r="G10" s="30"/>
      <c r="H10" s="30"/>
      <c r="I10" s="30"/>
      <c r="J10" s="37"/>
      <c r="K10" s="44" t="str">
        <f>IF(COUNT(C10:J10)=0,"-",(C10*2+SUM(D10:J10))/(COUNT(C10)*2+COUNT(D10:J10)))</f>
        <v>-</v>
      </c>
      <c r="L10" s="41" t="str">
        <f>IF(K10="-","-",IF(K10&lt;1.51,1,IF(K10&lt;2.51,2,IF(K10&lt;3.51,3,IF(K10&lt;4.51,4,IF(K10&lt;5.51,5,6))))))</f>
        <v>-</v>
      </c>
    </row>
    <row r="11" spans="1:12" x14ac:dyDescent="0.2">
      <c r="A11" s="15" t="s">
        <v>12</v>
      </c>
      <c r="B11" s="15"/>
      <c r="C11" s="35"/>
      <c r="D11" s="47"/>
      <c r="E11" s="32"/>
      <c r="F11" s="32"/>
      <c r="G11" s="32"/>
      <c r="H11" s="32"/>
      <c r="I11" s="32"/>
      <c r="J11" s="38"/>
      <c r="K11" s="44" t="str">
        <f>IF(COUNT(C12:J12)=0,"-",(C12*2+SUM(D12:J12))/(COUNT(C12:C12)*2+COUNT(D12:J12)))</f>
        <v>-</v>
      </c>
      <c r="L11" s="41" t="str">
        <f>IF(K11="-","-",IF(K11&lt;1.51,1,IF(K11&lt;2.51,2,IF(K11&lt;3.51,3,IF(K11&lt;4.51,4,IF(K11&lt;5.51,5,6))))))</f>
        <v>-</v>
      </c>
    </row>
    <row r="12" spans="1:12" x14ac:dyDescent="0.2">
      <c r="A12" s="16" t="s">
        <v>29</v>
      </c>
      <c r="B12" s="16"/>
      <c r="C12" s="33"/>
      <c r="D12" s="46"/>
      <c r="E12" s="30"/>
      <c r="F12" s="30"/>
      <c r="G12" s="30"/>
      <c r="H12" s="30"/>
      <c r="I12" s="30"/>
      <c r="J12" s="37"/>
      <c r="K12" s="44"/>
      <c r="L12" s="41"/>
    </row>
    <row r="13" spans="1:12" x14ac:dyDescent="0.2">
      <c r="A13" s="18" t="s">
        <v>15</v>
      </c>
      <c r="B13" s="18"/>
      <c r="C13" s="35"/>
      <c r="D13" s="47"/>
      <c r="E13" s="32"/>
      <c r="F13" s="32"/>
      <c r="G13" s="32"/>
      <c r="H13" s="32"/>
      <c r="I13" s="32"/>
      <c r="J13" s="38"/>
      <c r="K13" s="44" t="str">
        <f>IF(COUNT(C14:J15)=0,"-",(SUM(C14:C15)*2+SUM(D14:J15))/(COUNT(C14:C15)*2+COUNT(D14:J15)))</f>
        <v>-</v>
      </c>
      <c r="L13" s="41" t="str">
        <f>IF(K13="-","-",IF(K13&lt;1.51,1,IF(K13&lt;2.51,2,IF(K13&lt;3.51,3,IF(K13&lt;4.51,4,IF(K13&lt;5.51,5,6))))))</f>
        <v>-</v>
      </c>
    </row>
    <row r="14" spans="1:12" x14ac:dyDescent="0.2">
      <c r="A14" s="19" t="s">
        <v>30</v>
      </c>
      <c r="B14" s="19"/>
      <c r="C14" s="33"/>
      <c r="D14" s="46"/>
      <c r="E14" s="30"/>
      <c r="F14" s="30"/>
      <c r="G14" s="30"/>
      <c r="H14" s="30"/>
      <c r="I14" s="30"/>
      <c r="J14" s="37"/>
      <c r="K14" s="99"/>
      <c r="L14" s="109"/>
    </row>
    <row r="15" spans="1:12" x14ac:dyDescent="0.2">
      <c r="A15" s="19" t="s">
        <v>31</v>
      </c>
      <c r="B15" s="19"/>
      <c r="C15" s="33"/>
      <c r="D15" s="46"/>
      <c r="E15" s="30"/>
      <c r="F15" s="30"/>
      <c r="G15" s="30"/>
      <c r="H15" s="30"/>
      <c r="I15" s="30"/>
      <c r="J15" s="37"/>
      <c r="K15" s="99"/>
      <c r="L15" s="109"/>
    </row>
    <row r="16" spans="1:12" x14ac:dyDescent="0.2">
      <c r="A16" s="110" t="s">
        <v>21</v>
      </c>
      <c r="B16" s="110"/>
      <c r="C16" s="35"/>
      <c r="D16" s="47"/>
      <c r="E16" s="32"/>
      <c r="F16" s="32"/>
      <c r="G16" s="32"/>
      <c r="H16" s="32"/>
      <c r="I16" s="32"/>
      <c r="J16" s="38"/>
      <c r="K16" s="44" t="str">
        <f>IF(COUNT(C17:J17)=0,"-",(C17*2+SUM(D17:J17))/(COUNT(C17:C17)*2+COUNT(D17:J17)))</f>
        <v>-</v>
      </c>
      <c r="L16" s="41" t="str">
        <f>IF(K16="-","-",IF(K16&lt;1.51,1,IF(K16&lt;2.51,2,IF(K16&lt;3.51,3,IF(K16&lt;4.51,4,IF(K16&lt;5.51,5,6))))))</f>
        <v>-</v>
      </c>
    </row>
    <row r="17" spans="1:12" x14ac:dyDescent="0.2">
      <c r="A17" s="21" t="s">
        <v>32</v>
      </c>
      <c r="B17" s="22"/>
      <c r="C17" s="33"/>
      <c r="D17" s="46"/>
      <c r="E17" s="30"/>
      <c r="F17" s="30"/>
      <c r="G17" s="30"/>
      <c r="H17" s="30"/>
      <c r="I17" s="30"/>
      <c r="J17" s="37"/>
      <c r="K17" s="44"/>
      <c r="L17" s="41"/>
    </row>
    <row r="18" spans="1:12" x14ac:dyDescent="0.2">
      <c r="A18" s="13" t="s">
        <v>23</v>
      </c>
      <c r="B18" s="13"/>
      <c r="C18" s="33"/>
      <c r="D18" s="46"/>
      <c r="E18" s="30"/>
      <c r="F18" s="30"/>
      <c r="G18" s="30"/>
      <c r="H18" s="30"/>
      <c r="I18" s="30"/>
      <c r="J18" s="37"/>
      <c r="K18" s="44" t="str">
        <f>IF(COUNT(C18:J18)=0,"-",(C18*2+SUM(D18:J18))/(COUNT(C18)*2+COUNT(D18:J18)))</f>
        <v>-</v>
      </c>
      <c r="L18" s="41" t="str">
        <f>IF(K18="-","-",IF(K18&lt;1.51,1,IF(K18&lt;2.51,2,IF(K18&lt;3.51,3,IF(K18&lt;4.51,4,IF(K18&lt;5.51,5,6))))))</f>
        <v>-</v>
      </c>
    </row>
    <row r="19" spans="1:12" x14ac:dyDescent="0.2">
      <c r="A19" s="23"/>
      <c r="B19" s="71" t="s">
        <v>45</v>
      </c>
      <c r="C19" s="72">
        <f>COUNTIF(C4:C18,1)</f>
        <v>0</v>
      </c>
      <c r="D19" s="73"/>
      <c r="E19" s="73"/>
      <c r="F19" s="73"/>
      <c r="G19" s="73"/>
      <c r="H19" s="73"/>
      <c r="I19" s="73"/>
      <c r="J19" s="73">
        <f>COUNTIF(C8:J18,1)</f>
        <v>0</v>
      </c>
      <c r="K19" s="79"/>
      <c r="L19" s="80"/>
    </row>
    <row r="20" spans="1:12" x14ac:dyDescent="0.2">
      <c r="B20" s="74" t="s">
        <v>46</v>
      </c>
      <c r="C20" s="75">
        <f>COUNTIF(C4:C18,2)</f>
        <v>0</v>
      </c>
      <c r="D20" s="75"/>
      <c r="E20" s="75"/>
      <c r="F20" s="75"/>
      <c r="G20" s="75"/>
      <c r="H20" s="75"/>
      <c r="I20" s="75"/>
      <c r="J20" s="73">
        <f>COUNTIF(C8:J18,2)</f>
        <v>0</v>
      </c>
      <c r="K20" s="79"/>
      <c r="L20" s="80"/>
    </row>
    <row r="21" spans="1:12" x14ac:dyDescent="0.2">
      <c r="A21" s="24"/>
      <c r="B21" s="74" t="s">
        <v>47</v>
      </c>
      <c r="C21" s="75">
        <f>COUNTIF(C4:C18,3)</f>
        <v>0</v>
      </c>
      <c r="D21" s="75"/>
      <c r="E21" s="3"/>
      <c r="F21" s="3"/>
      <c r="G21" s="3"/>
      <c r="H21" s="75"/>
      <c r="I21" s="75"/>
      <c r="J21" s="73">
        <f>COUNTIF(C8:J18,3)</f>
        <v>0</v>
      </c>
      <c r="K21" s="75"/>
      <c r="L21" s="82"/>
    </row>
    <row r="22" spans="1:12" x14ac:dyDescent="0.2">
      <c r="A22" s="24"/>
      <c r="B22" s="74" t="s">
        <v>48</v>
      </c>
      <c r="C22" s="75">
        <f>COUNTIF(C4:C18,4)</f>
        <v>0</v>
      </c>
      <c r="D22" s="75"/>
      <c r="E22" s="3"/>
      <c r="F22" s="3"/>
      <c r="G22" s="76"/>
      <c r="H22" s="75"/>
      <c r="I22" s="76"/>
      <c r="J22" s="73">
        <f>COUNTIF(C8:J18,4)</f>
        <v>0</v>
      </c>
      <c r="K22" s="76"/>
      <c r="L22" s="68" t="str">
        <f>IF(COUNT(L8:L18)=0,"",SUM(L8:L18)/COUNT(L8:L18))</f>
        <v/>
      </c>
    </row>
    <row r="23" spans="1:12" x14ac:dyDescent="0.2">
      <c r="B23" s="74" t="s">
        <v>49</v>
      </c>
      <c r="C23" s="75">
        <f>COUNTIF(C4:C18,5)</f>
        <v>0</v>
      </c>
      <c r="D23" s="75"/>
      <c r="E23" s="3"/>
      <c r="F23" s="76"/>
      <c r="G23" s="76"/>
      <c r="H23" s="75"/>
      <c r="I23" s="76"/>
      <c r="J23" s="73">
        <f>COUNTIF(C8:J18,5)</f>
        <v>0</v>
      </c>
      <c r="K23" s="76"/>
      <c r="L23" s="68" t="str">
        <f>IF(COUNT(L10,L11,L13,L16)=0,"",SUM(L10,L11,L13,L16)/COUNT(L10,L11,L13,L16))</f>
        <v/>
      </c>
    </row>
    <row r="24" spans="1:12" x14ac:dyDescent="0.2">
      <c r="B24" s="74" t="s">
        <v>50</v>
      </c>
      <c r="C24" s="75">
        <f>COUNTIF(C4:C18,6)</f>
        <v>0</v>
      </c>
      <c r="D24" s="75"/>
      <c r="E24" s="3"/>
      <c r="F24" s="77"/>
      <c r="G24" s="77"/>
      <c r="H24" s="75"/>
      <c r="I24" s="77"/>
      <c r="J24" s="73">
        <f>COUNTIF(C8:J18,6)</f>
        <v>0</v>
      </c>
      <c r="K24" s="83"/>
      <c r="L24" s="3"/>
    </row>
    <row r="25" spans="1:12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">
      <c r="A26" s="25" t="s">
        <v>26</v>
      </c>
      <c r="B26" s="111"/>
      <c r="C26" s="101"/>
      <c r="D26" s="101"/>
      <c r="E26" s="101"/>
      <c r="F26" s="101"/>
      <c r="G26" s="101"/>
      <c r="H26" s="101"/>
      <c r="I26" s="101"/>
      <c r="J26" s="101"/>
      <c r="K26" s="101"/>
      <c r="L26" s="102"/>
    </row>
    <row r="27" spans="1:12" x14ac:dyDescent="0.2">
      <c r="B27" s="103"/>
      <c r="C27" s="104"/>
      <c r="D27" s="104"/>
      <c r="E27" s="104"/>
      <c r="F27" s="104"/>
      <c r="G27" s="104"/>
      <c r="H27" s="104"/>
      <c r="I27" s="104"/>
      <c r="J27" s="104"/>
      <c r="K27" s="104"/>
      <c r="L27" s="105"/>
    </row>
    <row r="28" spans="1:12" x14ac:dyDescent="0.2">
      <c r="B28" s="103"/>
      <c r="C28" s="104"/>
      <c r="D28" s="104"/>
      <c r="E28" s="104"/>
      <c r="F28" s="104"/>
      <c r="G28" s="104"/>
      <c r="H28" s="104"/>
      <c r="I28" s="104"/>
      <c r="J28" s="104"/>
      <c r="K28" s="104"/>
      <c r="L28" s="105"/>
    </row>
    <row r="29" spans="1:12" x14ac:dyDescent="0.2">
      <c r="B29" s="103"/>
      <c r="C29" s="104"/>
      <c r="D29" s="104"/>
      <c r="E29" s="104"/>
      <c r="F29" s="104"/>
      <c r="G29" s="104"/>
      <c r="H29" s="104"/>
      <c r="I29" s="104"/>
      <c r="J29" s="104"/>
      <c r="K29" s="104"/>
      <c r="L29" s="105"/>
    </row>
    <row r="30" spans="1:12" x14ac:dyDescent="0.2">
      <c r="B30" s="106"/>
      <c r="C30" s="107"/>
      <c r="D30" s="107"/>
      <c r="E30" s="107"/>
      <c r="F30" s="107"/>
      <c r="G30" s="107"/>
      <c r="H30" s="107"/>
      <c r="I30" s="107"/>
      <c r="J30" s="107"/>
      <c r="K30" s="107"/>
      <c r="L30" s="108"/>
    </row>
    <row r="31" spans="1:12" x14ac:dyDescent="0.2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1:12" x14ac:dyDescent="0.2">
      <c r="A32" s="1" t="s">
        <v>27</v>
      </c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2"/>
    </row>
    <row r="33" spans="1:12" x14ac:dyDescent="0.2"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5"/>
    </row>
    <row r="34" spans="1:12" x14ac:dyDescent="0.2">
      <c r="B34" s="103"/>
      <c r="C34" s="104"/>
      <c r="D34" s="104"/>
      <c r="E34" s="104"/>
      <c r="F34" s="104"/>
      <c r="G34" s="104"/>
      <c r="H34" s="104"/>
      <c r="I34" s="104"/>
      <c r="J34" s="104"/>
      <c r="K34" s="104"/>
      <c r="L34" s="105"/>
    </row>
    <row r="35" spans="1:12" x14ac:dyDescent="0.2"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5"/>
    </row>
    <row r="36" spans="1:12" x14ac:dyDescent="0.2">
      <c r="B36" s="103"/>
      <c r="C36" s="104"/>
      <c r="D36" s="104"/>
      <c r="E36" s="104"/>
      <c r="F36" s="104"/>
      <c r="G36" s="104"/>
      <c r="H36" s="104"/>
      <c r="I36" s="104"/>
      <c r="J36" s="104"/>
      <c r="K36" s="104"/>
      <c r="L36" s="105"/>
    </row>
    <row r="37" spans="1:12" x14ac:dyDescent="0.2">
      <c r="B37" s="103"/>
      <c r="C37" s="104"/>
      <c r="D37" s="104"/>
      <c r="E37" s="104"/>
      <c r="F37" s="104"/>
      <c r="G37" s="104"/>
      <c r="H37" s="104"/>
      <c r="I37" s="104"/>
      <c r="J37" s="104"/>
      <c r="K37" s="104"/>
      <c r="L37" s="105"/>
    </row>
    <row r="38" spans="1:12" x14ac:dyDescent="0.2">
      <c r="B38" s="106"/>
      <c r="C38" s="107"/>
      <c r="D38" s="107"/>
      <c r="E38" s="107"/>
      <c r="F38" s="107"/>
      <c r="G38" s="107"/>
      <c r="H38" s="107"/>
      <c r="I38" s="107"/>
      <c r="J38" s="107"/>
      <c r="K38" s="107"/>
      <c r="L38" s="108"/>
    </row>
    <row r="39" spans="1:12" x14ac:dyDescent="0.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1:12" x14ac:dyDescent="0.2">
      <c r="A40" s="1" t="s">
        <v>28</v>
      </c>
      <c r="B40" s="100"/>
      <c r="C40" s="101"/>
      <c r="D40" s="101"/>
      <c r="E40" s="101"/>
      <c r="F40" s="101"/>
      <c r="G40" s="101"/>
      <c r="H40" s="101"/>
      <c r="I40" s="101"/>
      <c r="J40" s="101"/>
      <c r="K40" s="101"/>
      <c r="L40" s="102"/>
    </row>
    <row r="41" spans="1:12" x14ac:dyDescent="0.2">
      <c r="B41" s="103"/>
      <c r="C41" s="104"/>
      <c r="D41" s="104"/>
      <c r="E41" s="104"/>
      <c r="F41" s="104"/>
      <c r="G41" s="104"/>
      <c r="H41" s="104"/>
      <c r="I41" s="104"/>
      <c r="J41" s="104"/>
      <c r="K41" s="104"/>
      <c r="L41" s="105"/>
    </row>
    <row r="42" spans="1:12" x14ac:dyDescent="0.2">
      <c r="B42" s="103"/>
      <c r="C42" s="104"/>
      <c r="D42" s="104"/>
      <c r="E42" s="104"/>
      <c r="F42" s="104"/>
      <c r="G42" s="104"/>
      <c r="H42" s="104"/>
      <c r="I42" s="104"/>
      <c r="J42" s="104"/>
      <c r="K42" s="104"/>
      <c r="L42" s="105"/>
    </row>
    <row r="43" spans="1:12" x14ac:dyDescent="0.2">
      <c r="B43" s="103"/>
      <c r="C43" s="104"/>
      <c r="D43" s="104"/>
      <c r="E43" s="104"/>
      <c r="F43" s="104"/>
      <c r="G43" s="104"/>
      <c r="H43" s="104"/>
      <c r="I43" s="104"/>
      <c r="J43" s="104"/>
      <c r="K43" s="104"/>
      <c r="L43" s="105"/>
    </row>
    <row r="44" spans="1:12" x14ac:dyDescent="0.2"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8"/>
    </row>
  </sheetData>
  <sheetProtection sheet="1" objects="1" scenarios="1"/>
  <mergeCells count="9">
    <mergeCell ref="C3:D3"/>
    <mergeCell ref="A5:K5"/>
    <mergeCell ref="A8:B8"/>
    <mergeCell ref="B26:L30"/>
    <mergeCell ref="B40:L44"/>
    <mergeCell ref="K14:K15"/>
    <mergeCell ref="L14:L15"/>
    <mergeCell ref="A16:B16"/>
    <mergeCell ref="B32:L38"/>
  </mergeCells>
  <phoneticPr fontId="0" type="noConversion"/>
  <conditionalFormatting sqref="L17 L14:L15 L12">
    <cfRule type="cellIs" dxfId="3" priority="1" stopIfTrue="1" operator="between">
      <formula>5</formula>
      <formula>6</formula>
    </cfRule>
  </conditionalFormatting>
  <conditionalFormatting sqref="L8:L11 L13 L16 L18">
    <cfRule type="cellIs" dxfId="2" priority="2" stopIfTrue="1" operator="between">
      <formula>5</formula>
      <formula>6</formula>
    </cfRule>
  </conditionalFormatting>
  <dataValidations count="7">
    <dataValidation type="list" allowBlank="1" showInputMessage="1" showErrorMessage="1" promptTitle="Anderes Fach?" prompt="Das entsprechende Fach einfach durch Klick auf das Dreieck auswählen!" sqref="A8:B8">
      <formula1>"Religionslehre (r.k.),Religionslehre (ev.),Ethik"</formula1>
    </dataValidation>
    <dataValidation allowBlank="1" showInputMessage="1" showErrorMessage="1" promptTitle="Keine Eingabe möglich" prompt="Die Noten werden automatisch ausgerechnet. Daher können Sie hier nichts eingeben!" sqref="K8:L18"/>
    <dataValidation allowBlank="1" showInputMessage="1" showErrorMessage="1" promptTitle="Keine Eingabe möglich!" prompt="Die Noten werden automatisch ausgerechnet. Daher können Sie hier nichts eingeben!" sqref="L22:L23"/>
    <dataValidation allowBlank="1" showErrorMessage="1" sqref="B1"/>
    <dataValidation type="whole" operator="equal" allowBlank="1" showInputMessage="1" showErrorMessage="1" errorTitle="Menschenskind Lehrer!" error="Sie sollten doch hier nichts eingeben..._x000a_Die Noten kommen bei den einzelnen Lernfeldern rein!_x000a__x000a_Klicken Sie bitte auf &quot;Abbrechen&quot;." promptTitle="Stopp..." prompt="Bitte hier nichts eingeben!" sqref="C16:J16 C13:J13">
      <formula1>97</formula1>
    </dataValidation>
    <dataValidation type="whole" allowBlank="1" showInputMessage="1" showErrorMessage="1" errorTitle="Ungültige Eingabe!" error="Die Noten müssen in diesem Programm ganze Zahlen sein und sollten halt zwischen 1 und 6 liegen..." sqref="C8:J10 C12:J12 C14:J15 C17:J18">
      <formula1>1</formula1>
      <formula2>6</formula2>
    </dataValidation>
    <dataValidation type="whole" operator="equal" allowBlank="1" showInputMessage="1" showErrorMessage="1" errorTitle="Menschenskind!" error="Sie sollten doch hier nichts eingeben..._x000a_Die Noten kommen bei den einzelnen Lernfeldern rein!_x000a__x000a_Klicken Sie bitte auf &quot;Abbrechen&quot;." promptTitle="Stopp..." prompt="Bitte hier nichts eingeben!" sqref="C11:J11">
      <formula1>97</formula1>
    </dataValidation>
  </dataValidation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L43"/>
  <sheetViews>
    <sheetView showGridLines="0" workbookViewId="0">
      <selection activeCell="O41" sqref="O41"/>
    </sheetView>
  </sheetViews>
  <sheetFormatPr baseColWidth="10" defaultRowHeight="12.75" x14ac:dyDescent="0.2"/>
  <cols>
    <col min="1" max="1" width="14" style="1" customWidth="1"/>
    <col min="2" max="2" width="29.85546875" style="1" customWidth="1"/>
    <col min="3" max="3" width="7.42578125" style="1" bestFit="1" customWidth="1"/>
    <col min="4" max="7" width="3.28515625" style="1" bestFit="1" customWidth="1"/>
    <col min="8" max="10" width="3.5703125" style="1" bestFit="1" customWidth="1"/>
    <col min="11" max="11" width="8.42578125" style="1" bestFit="1" customWidth="1"/>
    <col min="12" max="12" width="8.5703125" style="1" bestFit="1" customWidth="1"/>
    <col min="13" max="16384" width="11.42578125" style="1"/>
  </cols>
  <sheetData>
    <row r="1" spans="1:12" x14ac:dyDescent="0.2">
      <c r="A1" s="1" t="s">
        <v>0</v>
      </c>
      <c r="B1" s="26" t="str">
        <f>IF('Noten 1. Lehrjahr'!B1="","",'Noten 1. Lehrjahr'!B1)</f>
        <v/>
      </c>
      <c r="C1" s="26"/>
      <c r="D1" s="26"/>
      <c r="E1" s="26"/>
      <c r="F1" s="26"/>
      <c r="G1" s="26"/>
      <c r="H1" s="26"/>
      <c r="I1" s="26"/>
      <c r="J1" s="26"/>
      <c r="K1" s="3"/>
    </row>
    <row r="2" spans="1:12" x14ac:dyDescent="0.2">
      <c r="A2" s="1" t="s">
        <v>1</v>
      </c>
      <c r="B2" s="1" t="str">
        <f>IF('Noten 1. Lehrjahr'!B2="","",'Noten 1. Lehrjahr'!B2)</f>
        <v/>
      </c>
      <c r="C2" s="5"/>
      <c r="D2" s="5"/>
      <c r="E2" s="5"/>
      <c r="F2" s="5"/>
      <c r="G2" s="5"/>
      <c r="H2" s="5"/>
      <c r="I2" s="5"/>
      <c r="J2" s="5"/>
      <c r="K2" s="3"/>
    </row>
    <row r="3" spans="1:12" x14ac:dyDescent="0.2">
      <c r="A3" s="1" t="s">
        <v>2</v>
      </c>
      <c r="B3" s="84" t="str">
        <f>IF('Noten 1. Lehrjahr'!B3="","",'Noten 1. Lehrjahr'!B3)</f>
        <v/>
      </c>
      <c r="C3" s="96" t="str">
        <f ca="1">IF(B3="","",IF(YEAR(TODAY())-18&gt;YEAR(B3),"(volljährig)",IF(YEAR(TODAY())-18&lt;YEAR(B3),"",IF(MONTH(TODAY())&gt;MONTH(B3),"(volljährig)",IF(MONTH(TODAY())&lt;MONTH(B3),"",IF(DAY(TODAY())&gt;=DAY(B3),"(volljährig)",""))))))</f>
        <v/>
      </c>
      <c r="D3" s="96"/>
      <c r="E3" s="7"/>
      <c r="F3" s="7"/>
      <c r="G3" s="7"/>
      <c r="H3" s="7"/>
      <c r="I3" s="7"/>
      <c r="J3" s="7"/>
      <c r="K3" s="3"/>
    </row>
    <row r="4" spans="1:12" ht="20.25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20.25" x14ac:dyDescent="0.3">
      <c r="A5" s="97" t="s">
        <v>38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8"/>
    </row>
    <row r="7" spans="1:12" ht="26.25" thickBot="1" x14ac:dyDescent="0.25">
      <c r="A7" s="9" t="s">
        <v>3</v>
      </c>
      <c r="B7" s="9"/>
      <c r="C7" s="10" t="s">
        <v>4</v>
      </c>
      <c r="D7" s="11" t="s">
        <v>5</v>
      </c>
      <c r="E7" s="12" t="s">
        <v>5</v>
      </c>
      <c r="F7" s="12" t="s">
        <v>5</v>
      </c>
      <c r="G7" s="12" t="s">
        <v>5</v>
      </c>
      <c r="H7" s="12" t="s">
        <v>6</v>
      </c>
      <c r="I7" s="12" t="s">
        <v>6</v>
      </c>
      <c r="J7" s="12" t="s">
        <v>6</v>
      </c>
      <c r="K7" s="42" t="s">
        <v>7</v>
      </c>
      <c r="L7" s="39" t="s">
        <v>8</v>
      </c>
    </row>
    <row r="8" spans="1:12" x14ac:dyDescent="0.2">
      <c r="A8" s="98" t="s">
        <v>9</v>
      </c>
      <c r="B8" s="98"/>
      <c r="C8" s="34"/>
      <c r="D8" s="45"/>
      <c r="E8" s="28"/>
      <c r="F8" s="28"/>
      <c r="G8" s="28"/>
      <c r="H8" s="28"/>
      <c r="I8" s="28"/>
      <c r="J8" s="36"/>
      <c r="K8" s="43" t="str">
        <f>IF(COUNT(C8:J8)=0,"-",(C8*2+SUM(D8:J8))/(COUNT(C8)*2+COUNT(D8:J8)))</f>
        <v>-</v>
      </c>
      <c r="L8" s="40" t="str">
        <f>IF(K8="-","-",IF(K8&lt;1.51,1,IF(K8&lt;2.51,2,IF(K8&lt;3.51,3,IF(K8&lt;4.51,4,IF(K8&lt;5.51,5,6))))))</f>
        <v>-</v>
      </c>
    </row>
    <row r="9" spans="1:12" x14ac:dyDescent="0.2">
      <c r="A9" s="13" t="s">
        <v>10</v>
      </c>
      <c r="B9" s="13"/>
      <c r="C9" s="33"/>
      <c r="D9" s="46"/>
      <c r="E9" s="30"/>
      <c r="F9" s="30"/>
      <c r="G9" s="30"/>
      <c r="H9" s="30"/>
      <c r="I9" s="30"/>
      <c r="J9" s="37"/>
      <c r="K9" s="44" t="str">
        <f>IF(COUNT(C9:J9)=0,"-",(C9*2+SUM(D9:J9))/(COUNT(C9)*2+COUNT(D9:J9)))</f>
        <v>-</v>
      </c>
      <c r="L9" s="41" t="str">
        <f>IF(K9="-","-",IF(K9&lt;1.51,1,IF(K9&lt;2.51,2,IF(K9&lt;3.51,3,IF(K9&lt;4.51,4,IF(K9&lt;5.51,5,6))))))</f>
        <v>-</v>
      </c>
    </row>
    <row r="10" spans="1:12" x14ac:dyDescent="0.2">
      <c r="A10" s="14" t="s">
        <v>11</v>
      </c>
      <c r="B10" s="14"/>
      <c r="C10" s="33"/>
      <c r="D10" s="46"/>
      <c r="E10" s="30"/>
      <c r="F10" s="30"/>
      <c r="G10" s="30"/>
      <c r="H10" s="30"/>
      <c r="I10" s="30"/>
      <c r="J10" s="37"/>
      <c r="K10" s="44" t="str">
        <f>IF(COUNT(C10:J10)=0,"-",(C10*2+SUM(D10:J10))/(COUNT(C10)*2+COUNT(D10:J10)))</f>
        <v>-</v>
      </c>
      <c r="L10" s="41" t="str">
        <f>IF(K10="-","-",IF(K10&lt;1.51,1,IF(K10&lt;2.51,2,IF(K10&lt;3.51,3,IF(K10&lt;4.51,4,IF(K10&lt;5.51,5,6))))))</f>
        <v>-</v>
      </c>
    </row>
    <row r="11" spans="1:12" x14ac:dyDescent="0.2">
      <c r="A11" s="15" t="s">
        <v>54</v>
      </c>
      <c r="B11" s="15"/>
      <c r="C11" s="35"/>
      <c r="D11" s="47"/>
      <c r="E11" s="32"/>
      <c r="F11" s="32"/>
      <c r="G11" s="32"/>
      <c r="H11" s="32"/>
      <c r="I11" s="32"/>
      <c r="J11" s="38"/>
      <c r="K11" s="44"/>
      <c r="L11" s="41" t="str">
        <f>'Noten 2. Lehrjahr'!L11</f>
        <v>-</v>
      </c>
    </row>
    <row r="12" spans="1:12" x14ac:dyDescent="0.2">
      <c r="A12" s="18" t="s">
        <v>15</v>
      </c>
      <c r="B12" s="18"/>
      <c r="C12" s="35"/>
      <c r="D12" s="47"/>
      <c r="E12" s="32"/>
      <c r="F12" s="32"/>
      <c r="G12" s="32"/>
      <c r="H12" s="32"/>
      <c r="I12" s="32"/>
      <c r="J12" s="38"/>
      <c r="K12" s="44" t="str">
        <f>IF(COUNT(C13:J14)=0,"-",(SUM(C13:C14)*2+SUM(D13:J14))/(COUNT(C13:C14)*2+COUNT(D13:J14)))</f>
        <v>-</v>
      </c>
      <c r="L12" s="41" t="str">
        <f>IF(K12="-","-",IF(K12&lt;1.51,1,IF(K12&lt;2.51,2,IF(K12&lt;3.51,3,IF(K12&lt;4.51,4,IF(K12&lt;5.51,5,6))))))</f>
        <v>-</v>
      </c>
    </row>
    <row r="13" spans="1:12" x14ac:dyDescent="0.2">
      <c r="A13" s="19" t="s">
        <v>33</v>
      </c>
      <c r="B13" s="19"/>
      <c r="C13" s="33"/>
      <c r="D13" s="46"/>
      <c r="E13" s="30"/>
      <c r="F13" s="30"/>
      <c r="G13" s="30"/>
      <c r="H13" s="30"/>
      <c r="I13" s="30"/>
      <c r="J13" s="37"/>
      <c r="K13" s="99"/>
      <c r="L13" s="109"/>
    </row>
    <row r="14" spans="1:12" x14ac:dyDescent="0.2">
      <c r="A14" s="19" t="s">
        <v>34</v>
      </c>
      <c r="B14" s="19"/>
      <c r="C14" s="33"/>
      <c r="D14" s="46"/>
      <c r="E14" s="30"/>
      <c r="F14" s="30"/>
      <c r="G14" s="30"/>
      <c r="H14" s="30"/>
      <c r="I14" s="30"/>
      <c r="J14" s="37"/>
      <c r="K14" s="99"/>
      <c r="L14" s="109"/>
    </row>
    <row r="15" spans="1:12" x14ac:dyDescent="0.2">
      <c r="A15" s="110" t="s">
        <v>21</v>
      </c>
      <c r="B15" s="110"/>
      <c r="C15" s="35"/>
      <c r="D15" s="47"/>
      <c r="E15" s="32"/>
      <c r="F15" s="32"/>
      <c r="G15" s="32"/>
      <c r="H15" s="32"/>
      <c r="I15" s="32"/>
      <c r="J15" s="38"/>
      <c r="K15" s="44" t="str">
        <f>IF(COUNT(C16:J16)=0,"-",(C16*2+SUM(D16:J16))/(COUNT(C16:C16)*2+COUNT(D16:J16)))</f>
        <v>-</v>
      </c>
      <c r="L15" s="41" t="str">
        <f>IF(K15="-","-",IF(K15&lt;1.51,1,IF(K15&lt;2.51,2,IF(K15&lt;3.51,3,IF(K15&lt;4.51,4,IF(K15&lt;5.51,5,6))))))</f>
        <v>-</v>
      </c>
    </row>
    <row r="16" spans="1:12" x14ac:dyDescent="0.2">
      <c r="A16" s="21" t="s">
        <v>35</v>
      </c>
      <c r="B16" s="22"/>
      <c r="C16" s="33"/>
      <c r="D16" s="46"/>
      <c r="E16" s="30"/>
      <c r="F16" s="30"/>
      <c r="G16" s="30"/>
      <c r="H16" s="30"/>
      <c r="I16" s="30"/>
      <c r="J16" s="37"/>
      <c r="K16" s="44"/>
      <c r="L16" s="41"/>
    </row>
    <row r="17" spans="1:12" x14ac:dyDescent="0.2">
      <c r="A17" s="13" t="s">
        <v>23</v>
      </c>
      <c r="B17" s="13"/>
      <c r="C17" s="33"/>
      <c r="D17" s="46"/>
      <c r="E17" s="30"/>
      <c r="F17" s="30"/>
      <c r="G17" s="30"/>
      <c r="H17" s="30"/>
      <c r="I17" s="30"/>
      <c r="J17" s="37"/>
      <c r="K17" s="44" t="str">
        <f>IF(COUNT(C17:J17)=0,"-",(C17*2+SUM(D17:J17))/(COUNT(C17)*2+COUNT(D17:J17)))</f>
        <v>-</v>
      </c>
      <c r="L17" s="41" t="str">
        <f>IF(K17="-","-",IF(K17&lt;1.51,1,IF(K17&lt;2.51,2,IF(K17&lt;3.51,3,IF(K17&lt;4.51,4,IF(K17&lt;5.51,5,6))))))</f>
        <v>-</v>
      </c>
    </row>
    <row r="18" spans="1:12" x14ac:dyDescent="0.2">
      <c r="A18" s="23"/>
      <c r="B18" s="71" t="s">
        <v>45</v>
      </c>
      <c r="C18" s="72">
        <f ca="1">COUNTIF(C2:C17,1)</f>
        <v>0</v>
      </c>
      <c r="D18" s="73"/>
      <c r="E18" s="73"/>
      <c r="F18" s="73"/>
      <c r="G18" s="73"/>
      <c r="H18" s="73"/>
      <c r="I18" s="73"/>
      <c r="J18" s="73">
        <f>COUNTIF(C8:J17,1)</f>
        <v>0</v>
      </c>
      <c r="K18" s="95" t="s">
        <v>55</v>
      </c>
      <c r="L18" s="94"/>
    </row>
    <row r="19" spans="1:12" x14ac:dyDescent="0.2">
      <c r="B19" s="74" t="s">
        <v>46</v>
      </c>
      <c r="C19" s="75">
        <f ca="1">COUNTIF(C2:C17,2)</f>
        <v>0</v>
      </c>
      <c r="D19" s="75"/>
      <c r="E19" s="75"/>
      <c r="F19" s="75"/>
      <c r="G19" s="75"/>
      <c r="H19" s="75"/>
      <c r="I19" s="75"/>
      <c r="J19" s="73">
        <f>COUNTIF(C8:J17,2)</f>
        <v>0</v>
      </c>
      <c r="K19" s="79"/>
      <c r="L19" s="80"/>
    </row>
    <row r="20" spans="1:12" x14ac:dyDescent="0.2">
      <c r="A20" s="24"/>
      <c r="B20" s="74" t="s">
        <v>47</v>
      </c>
      <c r="C20" s="75">
        <f ca="1">COUNTIF(C2:C17,3)</f>
        <v>0</v>
      </c>
      <c r="D20" s="75"/>
      <c r="E20" s="3"/>
      <c r="F20" s="3"/>
      <c r="G20" s="3"/>
      <c r="H20" s="75"/>
      <c r="I20" s="75"/>
      <c r="J20" s="73">
        <f>COUNTIF(C8:J17,3)</f>
        <v>0</v>
      </c>
      <c r="K20" s="75"/>
      <c r="L20" s="82"/>
    </row>
    <row r="21" spans="1:12" x14ac:dyDescent="0.2">
      <c r="A21" s="24"/>
      <c r="B21" s="74" t="s">
        <v>48</v>
      </c>
      <c r="C21" s="75">
        <f ca="1">COUNTIF(C2:C17,4)</f>
        <v>0</v>
      </c>
      <c r="D21" s="75"/>
      <c r="E21" s="3"/>
      <c r="F21" s="3"/>
      <c r="G21" s="76"/>
      <c r="H21" s="75"/>
      <c r="I21" s="76"/>
      <c r="J21" s="73">
        <f>COUNTIF(C8:J17,4)</f>
        <v>0</v>
      </c>
      <c r="K21" s="76"/>
      <c r="L21" s="68" t="str">
        <f>IF(COUNT(L8:L17)=0,"",SUM(L8:L17)/COUNT(L8:L17))</f>
        <v/>
      </c>
    </row>
    <row r="22" spans="1:12" x14ac:dyDescent="0.2">
      <c r="B22" s="74" t="s">
        <v>49</v>
      </c>
      <c r="C22" s="75">
        <f ca="1">COUNTIF(C2:C17,5)</f>
        <v>0</v>
      </c>
      <c r="D22" s="75"/>
      <c r="E22" s="3"/>
      <c r="F22" s="76"/>
      <c r="G22" s="76"/>
      <c r="H22" s="75"/>
      <c r="I22" s="76"/>
      <c r="J22" s="73">
        <f>COUNTIF(C8:J17,5)</f>
        <v>0</v>
      </c>
      <c r="K22" s="76"/>
      <c r="L22" s="68" t="str">
        <f>IF(COUNT(L10,L12,L15)=0,"",SUM(L10,L12,L15)/COUNT(L10,L12,L15))</f>
        <v/>
      </c>
    </row>
    <row r="23" spans="1:12" x14ac:dyDescent="0.2">
      <c r="B23" s="74" t="s">
        <v>50</v>
      </c>
      <c r="C23" s="75">
        <f ca="1">COUNTIF(C2:C17,6)</f>
        <v>0</v>
      </c>
      <c r="D23" s="75"/>
      <c r="E23" s="3"/>
      <c r="F23" s="77"/>
      <c r="G23" s="77"/>
      <c r="H23" s="75"/>
      <c r="I23" s="77"/>
      <c r="J23" s="73">
        <f>COUNTIF(C8:J17,6)</f>
        <v>0</v>
      </c>
      <c r="K23" s="83"/>
      <c r="L23" s="3"/>
    </row>
    <row r="24" spans="1:12" x14ac:dyDescent="0.2"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2" x14ac:dyDescent="0.2">
      <c r="A25" s="25" t="s">
        <v>26</v>
      </c>
      <c r="B25" s="111"/>
      <c r="C25" s="101"/>
      <c r="D25" s="101"/>
      <c r="E25" s="101"/>
      <c r="F25" s="101"/>
      <c r="G25" s="101"/>
      <c r="H25" s="101"/>
      <c r="I25" s="101"/>
      <c r="J25" s="101"/>
      <c r="K25" s="101"/>
      <c r="L25" s="102"/>
    </row>
    <row r="26" spans="1:12" x14ac:dyDescent="0.2">
      <c r="B26" s="103"/>
      <c r="C26" s="112"/>
      <c r="D26" s="112"/>
      <c r="E26" s="112"/>
      <c r="F26" s="112"/>
      <c r="G26" s="112"/>
      <c r="H26" s="112"/>
      <c r="I26" s="112"/>
      <c r="J26" s="112"/>
      <c r="K26" s="112"/>
      <c r="L26" s="105"/>
    </row>
    <row r="27" spans="1:12" x14ac:dyDescent="0.2">
      <c r="B27" s="103"/>
      <c r="C27" s="112"/>
      <c r="D27" s="112"/>
      <c r="E27" s="112"/>
      <c r="F27" s="112"/>
      <c r="G27" s="112"/>
      <c r="H27" s="112"/>
      <c r="I27" s="112"/>
      <c r="J27" s="112"/>
      <c r="K27" s="112"/>
      <c r="L27" s="105"/>
    </row>
    <row r="28" spans="1:12" x14ac:dyDescent="0.2">
      <c r="B28" s="103"/>
      <c r="C28" s="112"/>
      <c r="D28" s="112"/>
      <c r="E28" s="112"/>
      <c r="F28" s="112"/>
      <c r="G28" s="112"/>
      <c r="H28" s="112"/>
      <c r="I28" s="112"/>
      <c r="J28" s="112"/>
      <c r="K28" s="112"/>
      <c r="L28" s="105"/>
    </row>
    <row r="29" spans="1:12" x14ac:dyDescent="0.2">
      <c r="B29" s="106"/>
      <c r="C29" s="107"/>
      <c r="D29" s="107"/>
      <c r="E29" s="107"/>
      <c r="F29" s="107"/>
      <c r="G29" s="107"/>
      <c r="H29" s="107"/>
      <c r="I29" s="107"/>
      <c r="J29" s="107"/>
      <c r="K29" s="107"/>
      <c r="L29" s="108"/>
    </row>
    <row r="30" spans="1:12" x14ac:dyDescent="0.2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</row>
    <row r="31" spans="1:12" x14ac:dyDescent="0.2">
      <c r="A31" s="1" t="s">
        <v>27</v>
      </c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2"/>
    </row>
    <row r="32" spans="1:12" x14ac:dyDescent="0.2">
      <c r="B32" s="103"/>
      <c r="C32" s="112"/>
      <c r="D32" s="112"/>
      <c r="E32" s="112"/>
      <c r="F32" s="112"/>
      <c r="G32" s="112"/>
      <c r="H32" s="112"/>
      <c r="I32" s="112"/>
      <c r="J32" s="112"/>
      <c r="K32" s="112"/>
      <c r="L32" s="105"/>
    </row>
    <row r="33" spans="1:12" x14ac:dyDescent="0.2">
      <c r="B33" s="103"/>
      <c r="C33" s="112"/>
      <c r="D33" s="112"/>
      <c r="E33" s="112"/>
      <c r="F33" s="112"/>
      <c r="G33" s="112"/>
      <c r="H33" s="112"/>
      <c r="I33" s="112"/>
      <c r="J33" s="112"/>
      <c r="K33" s="112"/>
      <c r="L33" s="105"/>
    </row>
    <row r="34" spans="1:12" x14ac:dyDescent="0.2">
      <c r="B34" s="103"/>
      <c r="C34" s="112"/>
      <c r="D34" s="112"/>
      <c r="E34" s="112"/>
      <c r="F34" s="112"/>
      <c r="G34" s="112"/>
      <c r="H34" s="112"/>
      <c r="I34" s="112"/>
      <c r="J34" s="112"/>
      <c r="K34" s="112"/>
      <c r="L34" s="105"/>
    </row>
    <row r="35" spans="1:12" x14ac:dyDescent="0.2">
      <c r="B35" s="103"/>
      <c r="C35" s="112"/>
      <c r="D35" s="112"/>
      <c r="E35" s="112"/>
      <c r="F35" s="112"/>
      <c r="G35" s="112"/>
      <c r="H35" s="112"/>
      <c r="I35" s="112"/>
      <c r="J35" s="112"/>
      <c r="K35" s="112"/>
      <c r="L35" s="105"/>
    </row>
    <row r="36" spans="1:12" x14ac:dyDescent="0.2">
      <c r="B36" s="103"/>
      <c r="C36" s="112"/>
      <c r="D36" s="112"/>
      <c r="E36" s="112"/>
      <c r="F36" s="112"/>
      <c r="G36" s="112"/>
      <c r="H36" s="112"/>
      <c r="I36" s="112"/>
      <c r="J36" s="112"/>
      <c r="K36" s="112"/>
      <c r="L36" s="105"/>
    </row>
    <row r="37" spans="1:12" x14ac:dyDescent="0.2">
      <c r="B37" s="106"/>
      <c r="C37" s="107"/>
      <c r="D37" s="107"/>
      <c r="E37" s="107"/>
      <c r="F37" s="107"/>
      <c r="G37" s="107"/>
      <c r="H37" s="107"/>
      <c r="I37" s="107"/>
      <c r="J37" s="107"/>
      <c r="K37" s="107"/>
      <c r="L37" s="108"/>
    </row>
    <row r="38" spans="1:12" x14ac:dyDescent="0.2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</row>
    <row r="39" spans="1:12" x14ac:dyDescent="0.2">
      <c r="A39" s="1" t="s">
        <v>28</v>
      </c>
      <c r="B39" s="113"/>
      <c r="C39" s="114"/>
      <c r="D39" s="114"/>
      <c r="E39" s="114"/>
      <c r="F39" s="114"/>
      <c r="G39" s="114"/>
      <c r="H39" s="114"/>
      <c r="I39" s="114"/>
      <c r="J39" s="114"/>
      <c r="K39" s="114"/>
      <c r="L39" s="115"/>
    </row>
    <row r="40" spans="1:12" x14ac:dyDescent="0.2"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5"/>
    </row>
    <row r="41" spans="1:12" x14ac:dyDescent="0.2">
      <c r="B41" s="113"/>
      <c r="C41" s="114"/>
      <c r="D41" s="114"/>
      <c r="E41" s="114"/>
      <c r="F41" s="114"/>
      <c r="G41" s="114"/>
      <c r="H41" s="114"/>
      <c r="I41" s="114"/>
      <c r="J41" s="114"/>
      <c r="K41" s="114"/>
      <c r="L41" s="115"/>
    </row>
    <row r="42" spans="1:12" x14ac:dyDescent="0.2"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 s="115"/>
    </row>
    <row r="43" spans="1:12" x14ac:dyDescent="0.2">
      <c r="B43" s="113"/>
      <c r="C43" s="114"/>
      <c r="D43" s="114"/>
      <c r="E43" s="114"/>
      <c r="F43" s="114"/>
      <c r="G43" s="114"/>
      <c r="H43" s="114"/>
      <c r="I43" s="114"/>
      <c r="J43" s="114"/>
      <c r="K43" s="114"/>
      <c r="L43" s="115"/>
    </row>
  </sheetData>
  <mergeCells count="9">
    <mergeCell ref="C3:D3"/>
    <mergeCell ref="A5:K5"/>
    <mergeCell ref="A8:B8"/>
    <mergeCell ref="B25:L29"/>
    <mergeCell ref="B39:L43"/>
    <mergeCell ref="K13:K14"/>
    <mergeCell ref="L13:L14"/>
    <mergeCell ref="A15:B15"/>
    <mergeCell ref="B31:L37"/>
  </mergeCells>
  <phoneticPr fontId="0" type="noConversion"/>
  <conditionalFormatting sqref="L16 L13:L14">
    <cfRule type="cellIs" dxfId="1" priority="1" stopIfTrue="1" operator="between">
      <formula>5</formula>
      <formula>6</formula>
    </cfRule>
  </conditionalFormatting>
  <conditionalFormatting sqref="L8:L12 L15 L17">
    <cfRule type="cellIs" dxfId="0" priority="2" stopIfTrue="1" operator="between">
      <formula>5</formula>
      <formula>6</formula>
    </cfRule>
  </conditionalFormatting>
  <dataValidations count="7">
    <dataValidation type="list" allowBlank="1" showInputMessage="1" showErrorMessage="1" promptTitle="Anderes Fach?" prompt="Das entsprechende Fach einfach durch Klick auf das Dreieck auswählen!" sqref="A8:B8">
      <formula1>"Religionslehre (r.k.),Religionslehre (ev.),Ethik"</formula1>
    </dataValidation>
    <dataValidation allowBlank="1" showInputMessage="1" showErrorMessage="1" promptTitle="Keine Eingabe möglich" prompt="Die Noten werden automatisch ausgerechnet. Daher können Sie hier nichts eingeben!" sqref="K8:L17"/>
    <dataValidation allowBlank="1" showInputMessage="1" showErrorMessage="1" promptTitle="Keine Eingabe möglich!" prompt="Die Noten werden automatisch ausgerechnet. Daher können Sie hier nichts eingeben!" sqref="L21:L22"/>
    <dataValidation allowBlank="1" showErrorMessage="1" sqref="B1"/>
    <dataValidation type="whole" operator="equal" allowBlank="1" showInputMessage="1" showErrorMessage="1" errorTitle="Menschenskind!" error="Sie sollten doch hier nichts eingeben..._x000a_Die Noten kommen bei den einzelnen Lernfeldern rein!_x000a__x000a_Klicken Sie bitte auf &quot;Abbrechen&quot;." promptTitle="Stopp..." prompt="Bitte hier nichts eingeben!" sqref="C15:J15 C12:J12">
      <formula1>97</formula1>
    </dataValidation>
    <dataValidation type="whole" allowBlank="1" showInputMessage="1" showErrorMessage="1" errorTitle="Ungültige Eingabe!" error="Die Noten müssen in diesem Programm ganze Zahlen sein und sollten halt zwischen 1 und 6 liegen..." sqref="C16:J17 C13:J14 C8:J10">
      <formula1>1</formula1>
      <formula2>6</formula2>
    </dataValidation>
    <dataValidation type="whole" operator="equal" allowBlank="1" showInputMessage="1" showErrorMessage="1" errorTitle="Ungültige Eingabe!" promptTitle="Stopp" prompt="Nichts eingeben! Note wird aus dem 2. Lehrjahr übernommen!" sqref="C11:J11">
      <formula1>999</formula1>
    </dataValidation>
  </dataValidation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autoPageBreaks="0"/>
  </sheetPr>
  <dimension ref="A2:H86"/>
  <sheetViews>
    <sheetView showGridLines="0" showRowColHeaders="0" workbookViewId="0">
      <selection activeCell="K24" sqref="K24"/>
    </sheetView>
  </sheetViews>
  <sheetFormatPr baseColWidth="10" defaultRowHeight="12.75" x14ac:dyDescent="0.2"/>
  <cols>
    <col min="3" max="3" width="14.5703125" customWidth="1"/>
  </cols>
  <sheetData>
    <row r="2" spans="2:8" ht="15.75" x14ac:dyDescent="0.25">
      <c r="B2" s="66" t="str">
        <f>"Hallo " &amp; 'Noten 1. Lehrjahr'!B1 &amp; ", das sind Ihre Notendurchschnitte:"</f>
        <v>Hallo , das sind Ihre Notendurchschnitte:</v>
      </c>
    </row>
    <row r="3" spans="2:8" ht="13.5" thickBot="1" x14ac:dyDescent="0.25"/>
    <row r="4" spans="2:8" x14ac:dyDescent="0.2">
      <c r="B4" s="54"/>
      <c r="C4" s="55"/>
      <c r="D4" s="57" t="s">
        <v>39</v>
      </c>
      <c r="E4" s="60" t="s">
        <v>40</v>
      </c>
      <c r="F4" s="63" t="s">
        <v>41</v>
      </c>
    </row>
    <row r="5" spans="2:8" x14ac:dyDescent="0.2">
      <c r="B5" s="50" t="s">
        <v>24</v>
      </c>
      <c r="C5" s="51"/>
      <c r="D5" s="58" t="str">
        <f>'Noten 1. Lehrjahr'!L26</f>
        <v/>
      </c>
      <c r="E5" s="61" t="str">
        <f>'Noten 2. Lehrjahr'!L22</f>
        <v/>
      </c>
      <c r="F5" s="64" t="str">
        <f>'Noten 3. Lehrjahr'!L21</f>
        <v/>
      </c>
    </row>
    <row r="6" spans="2:8" ht="13.5" thickBot="1" x14ac:dyDescent="0.25">
      <c r="B6" s="52" t="s">
        <v>25</v>
      </c>
      <c r="C6" s="53"/>
      <c r="D6" s="59" t="str">
        <f>'Noten 1. Lehrjahr'!L27</f>
        <v/>
      </c>
      <c r="E6" s="62" t="str">
        <f>'Noten 2. Lehrjahr'!L23</f>
        <v/>
      </c>
      <c r="F6" s="65" t="str">
        <f>'Noten 3. Lehrjahr'!L22</f>
        <v/>
      </c>
    </row>
    <row r="7" spans="2:8" ht="13.5" thickBot="1" x14ac:dyDescent="0.25"/>
    <row r="8" spans="2:8" x14ac:dyDescent="0.2">
      <c r="B8" s="56" t="s">
        <v>42</v>
      </c>
      <c r="C8" s="67"/>
      <c r="D8" s="90" t="str">
        <f>IF(COUNT('Noten 1. Lehrjahr'!C8:C22)=0,"",AVERAGE('Noten 1. Lehrjahr'!C8:C22))</f>
        <v/>
      </c>
      <c r="E8" s="91" t="str">
        <f>IF(COUNT('Noten 2. Lehrjahr'!C8:C18)=0,"",AVERAGE('Noten 2. Lehrjahr'!C8:C18))</f>
        <v/>
      </c>
      <c r="F8" s="92" t="str">
        <f>IF(COUNT('Noten 3. Lehrjahr'!C8:C17)=0,"",AVERAGE('Noten 3. Lehrjahr'!C8:C17))</f>
        <v/>
      </c>
    </row>
    <row r="9" spans="2:8" x14ac:dyDescent="0.2">
      <c r="B9" s="50" t="s">
        <v>43</v>
      </c>
      <c r="C9" s="48"/>
      <c r="D9" s="87" t="str">
        <f>IF(COUNT('Noten 1. Lehrjahr'!D8:G22)=0,"",AVERAGE('Noten 1. Lehrjahr'!D8:G22))</f>
        <v/>
      </c>
      <c r="E9" s="88" t="str">
        <f>IF(COUNT('Noten 2. Lehrjahr'!D8:G18)=0,"",AVERAGE('Noten 2. Lehrjahr'!D8:G18))</f>
        <v/>
      </c>
      <c r="F9" s="89" t="str">
        <f>IF(COUNT('Noten 3. Lehrjahr'!D8:G17)=0,"",AVERAGE('Noten 3. Lehrjahr'!D8:G17))</f>
        <v/>
      </c>
      <c r="G9" s="118" t="s">
        <v>53</v>
      </c>
      <c r="H9" s="119"/>
    </row>
    <row r="10" spans="2:8" ht="13.5" thickBot="1" x14ac:dyDescent="0.25">
      <c r="B10" s="52" t="s">
        <v>44</v>
      </c>
      <c r="C10" s="49"/>
      <c r="D10" s="59" t="str">
        <f>IF(COUNT('Noten 1. Lehrjahr'!H8:J22)=0,"",AVERAGE('Noten 1. Lehrjahr'!H8:J22))</f>
        <v/>
      </c>
      <c r="E10" s="62" t="str">
        <f>IF(COUNT('Noten 2. Lehrjahr'!H8:J18)=0,"",AVERAGE('Noten 2. Lehrjahr'!H8:J18))</f>
        <v/>
      </c>
      <c r="F10" s="65" t="str">
        <f>IF(COUNT('Noten 3. Lehrjahr'!H8:J17)=0,"",AVERAGE('Noten 3. Lehrjahr'!H8:J17))</f>
        <v/>
      </c>
    </row>
    <row r="13" spans="2:8" ht="15.75" x14ac:dyDescent="0.25">
      <c r="B13" s="66" t="s">
        <v>51</v>
      </c>
    </row>
    <row r="15" spans="2:8" ht="18" x14ac:dyDescent="0.25">
      <c r="B15" s="70"/>
    </row>
    <row r="26" spans="1:8" x14ac:dyDescent="0.2">
      <c r="A26" s="93"/>
      <c r="B26" s="93"/>
      <c r="C26" s="93"/>
      <c r="D26" s="93"/>
      <c r="E26" s="93"/>
      <c r="F26" s="93"/>
      <c r="G26" s="93"/>
      <c r="H26" s="93"/>
    </row>
    <row r="40" spans="1:8" x14ac:dyDescent="0.2">
      <c r="A40" s="48"/>
      <c r="B40" s="48"/>
      <c r="C40" s="48"/>
      <c r="D40" s="48"/>
      <c r="E40" s="48"/>
      <c r="F40" s="48"/>
      <c r="G40" s="48"/>
      <c r="H40" s="48"/>
    </row>
    <row r="41" spans="1:8" x14ac:dyDescent="0.2">
      <c r="A41" s="93"/>
      <c r="B41" s="93"/>
      <c r="C41" s="93"/>
      <c r="D41" s="93"/>
      <c r="E41" s="93"/>
      <c r="F41" s="93"/>
      <c r="G41" s="93"/>
      <c r="H41" s="93"/>
    </row>
    <row r="57" spans="2:8" ht="18" x14ac:dyDescent="0.25">
      <c r="B57" s="70"/>
      <c r="G57" s="116" t="s">
        <v>52</v>
      </c>
      <c r="H57" s="117"/>
    </row>
    <row r="86" spans="2:2" ht="18" x14ac:dyDescent="0.25">
      <c r="B86" s="70"/>
    </row>
  </sheetData>
  <sheetProtection sheet="1" objects="1" scenarios="1"/>
  <mergeCells count="2">
    <mergeCell ref="G57:H57"/>
    <mergeCell ref="G9:H9"/>
  </mergeCells>
  <phoneticPr fontId="0" type="noConversion"/>
  <pageMargins left="0.59055118110236227" right="0.39370078740157483" top="0.78740157480314965" bottom="0.59055118110236227" header="0.31496062992125984" footer="0.51181102362204722"/>
  <pageSetup paperSize="9" orientation="portrait" horizontalDpi="300" verticalDpi="300" r:id="rId1"/>
  <headerFooter alignWithMargins="0">
    <oddHeader xml:space="preserve">&amp;C&amp;UNotenstatistik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Noten 1. Lehrjahr</vt:lpstr>
      <vt:lpstr>Noten 2. Lehrjahr</vt:lpstr>
      <vt:lpstr>Noten 3. Lehrjahr</vt:lpstr>
      <vt:lpstr>Statistik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Nickl, Jörg</cp:lastModifiedBy>
  <cp:lastPrinted>2005-04-03T09:14:29Z</cp:lastPrinted>
  <dcterms:created xsi:type="dcterms:W3CDTF">2005-04-02T14:35:10Z</dcterms:created>
  <dcterms:modified xsi:type="dcterms:W3CDTF">2018-11-20T13:20:25Z</dcterms:modified>
</cp:coreProperties>
</file>